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425" windowWidth="14805" windowHeight="11400" tabRatio="1000" firstSheet="21" activeTab="30"/>
  </bookViews>
  <sheets>
    <sheet name="протокол 3" sheetId="1" r:id="rId1"/>
    <sheet name="протокол 4" sheetId="2" r:id="rId2"/>
    <sheet name="протокол 5" sheetId="3" r:id="rId3"/>
    <sheet name="протокол 6" sheetId="4" r:id="rId4"/>
    <sheet name="протокол 7" sheetId="6" r:id="rId5"/>
    <sheet name="протокол 8" sheetId="7" r:id="rId6"/>
    <sheet name="протокол 9" sheetId="8" r:id="rId7"/>
    <sheet name="протокол 10" sheetId="9" r:id="rId8"/>
    <sheet name="протокол 11" sheetId="10" r:id="rId9"/>
    <sheet name="протокол 12 " sheetId="11" r:id="rId10"/>
    <sheet name="протокол 13" sheetId="12" r:id="rId11"/>
    <sheet name="протокол 14 " sheetId="13" r:id="rId12"/>
    <sheet name="протокол 15" sheetId="14" r:id="rId13"/>
    <sheet name="протокол 16" sheetId="15" r:id="rId14"/>
    <sheet name="протокол № 17" sheetId="16" r:id="rId15"/>
    <sheet name="протокол № 18" sheetId="17" r:id="rId16"/>
    <sheet name="протокол 19 " sheetId="18" r:id="rId17"/>
    <sheet name="протокол 20" sheetId="19" r:id="rId18"/>
    <sheet name="протокол 21" sheetId="20" r:id="rId19"/>
    <sheet name="протокол № 23 " sheetId="23" r:id="rId20"/>
    <sheet name="пр. №1 2013 " sheetId="24" r:id="rId21"/>
    <sheet name="№1 11.01.2022" sheetId="47" r:id="rId22"/>
    <sheet name="№2 27.02.2022" sheetId="48" r:id="rId23"/>
    <sheet name="№3 22.02.2022" sheetId="49" r:id="rId24"/>
    <sheet name="№4 22.04.2022" sheetId="50" r:id="rId25"/>
    <sheet name="№5 20.05.2022" sheetId="45" r:id="rId26"/>
    <sheet name="№6 24.06.2022" sheetId="53" r:id="rId27"/>
    <sheet name="№7 19.08.2022" sheetId="55" r:id="rId28"/>
    <sheet name="№8 03.09.2022" sheetId="57" r:id="rId29"/>
    <sheet name="№9 18.11.2022" sheetId="54" r:id="rId30"/>
    <sheet name="№10 16.12.2022" sheetId="56" r:id="rId31"/>
  </sheets>
  <calcPr calcId="145621"/>
</workbook>
</file>

<file path=xl/calcChain.xml><?xml version="1.0" encoding="utf-8"?>
<calcChain xmlns="http://schemas.openxmlformats.org/spreadsheetml/2006/main">
  <c r="B25" i="56" l="1"/>
  <c r="B24" i="56"/>
  <c r="B23" i="56"/>
  <c r="D17" i="56" l="1"/>
  <c r="D22" i="54" l="1"/>
  <c r="B38" i="54" l="1"/>
  <c r="D17" i="54" l="1"/>
  <c r="D28" i="54"/>
  <c r="D31" i="54"/>
  <c r="B40" i="54" l="1"/>
  <c r="B37" i="54"/>
  <c r="B36" i="54"/>
  <c r="B28" i="57"/>
  <c r="B27" i="57"/>
  <c r="B26" i="57"/>
  <c r="D19" i="55" l="1"/>
  <c r="B25" i="55" s="1"/>
  <c r="D38" i="53" l="1"/>
  <c r="D31" i="53"/>
  <c r="D43" i="53" l="1"/>
  <c r="D18" i="53" l="1"/>
  <c r="D23" i="53"/>
  <c r="B49" i="53" l="1"/>
  <c r="B48" i="53"/>
  <c r="B44" i="45"/>
  <c r="B43" i="45"/>
  <c r="D38" i="45"/>
  <c r="D35" i="45"/>
  <c r="D26" i="45" l="1"/>
  <c r="D16" i="45" l="1"/>
  <c r="D21" i="45" l="1"/>
  <c r="B45" i="45" s="1"/>
  <c r="D29" i="45"/>
  <c r="D45" i="50" l="1"/>
  <c r="B50" i="50" s="1"/>
  <c r="B54" i="50" l="1"/>
  <c r="D27" i="50"/>
  <c r="D17" i="50" l="1"/>
  <c r="D37" i="50" l="1"/>
  <c r="D41" i="50" l="1"/>
  <c r="D32" i="50"/>
  <c r="D20" i="49" l="1"/>
  <c r="B31" i="49"/>
  <c r="D23" i="49" l="1"/>
  <c r="B36" i="48" l="1"/>
  <c r="B35" i="48"/>
  <c r="B34" i="48"/>
  <c r="D18" i="48"/>
  <c r="D29" i="48" l="1"/>
  <c r="D22" i="48"/>
  <c r="D15" i="48"/>
  <c r="D14" i="47" l="1"/>
  <c r="D20" i="56" l="1"/>
  <c r="D16" i="57" l="1"/>
  <c r="D20" i="57"/>
  <c r="D24" i="57"/>
  <c r="D15" i="49" l="1"/>
  <c r="D26" i="49" l="1"/>
  <c r="B52" i="50" l="1"/>
  <c r="B33" i="49" l="1"/>
  <c r="E415" i="24" l="1"/>
  <c r="E414" i="24"/>
  <c r="C423" i="24" s="1"/>
  <c r="C385" i="24"/>
  <c r="C345" i="24"/>
  <c r="C296" i="24"/>
  <c r="C238" i="24"/>
  <c r="C173" i="24"/>
  <c r="C118" i="24"/>
  <c r="C422" i="24" s="1"/>
  <c r="C66" i="24"/>
  <c r="C421" i="24" s="1"/>
  <c r="B420" i="24" l="1"/>
  <c r="C420" i="24" s="1"/>
  <c r="C533" i="23"/>
  <c r="C542" i="23" s="1"/>
  <c r="C528" i="23" l="1"/>
  <c r="C541" i="23" s="1"/>
  <c r="C510" i="23" l="1"/>
  <c r="C499" i="23"/>
  <c r="C496" i="23"/>
  <c r="C483" i="23"/>
  <c r="C425" i="23"/>
  <c r="C354" i="23"/>
  <c r="C297" i="23"/>
  <c r="C223" i="23"/>
  <c r="C147" i="23"/>
  <c r="C73" i="23"/>
  <c r="C540" i="23"/>
  <c r="D243" i="19"/>
  <c r="D242" i="19"/>
  <c r="D216" i="19"/>
  <c r="D247" i="19" s="1"/>
  <c r="D207" i="19"/>
  <c r="D246" i="19" s="1"/>
  <c r="D196" i="19"/>
  <c r="D192" i="19"/>
  <c r="D244" i="19" s="1"/>
  <c r="D177" i="19"/>
  <c r="D241" i="19" s="1"/>
  <c r="D157" i="19"/>
  <c r="D240" i="19" s="1"/>
  <c r="D136" i="19"/>
  <c r="D239" i="19" s="1"/>
  <c r="D115" i="19"/>
  <c r="D238" i="19" s="1"/>
  <c r="D83" i="19"/>
  <c r="D237" i="19" s="1"/>
  <c r="D59" i="19"/>
  <c r="D236" i="19" s="1"/>
  <c r="D33" i="19"/>
  <c r="D235" i="19" s="1"/>
  <c r="D254" i="19"/>
  <c r="C543" i="23" l="1"/>
  <c r="C538" i="23"/>
  <c r="C539" i="23"/>
  <c r="D60" i="20"/>
  <c r="D48" i="20"/>
  <c r="D47" i="20"/>
  <c r="D46" i="20"/>
  <c r="D45" i="20"/>
  <c r="D44" i="20"/>
  <c r="D58" i="20" l="1"/>
  <c r="K52" i="18"/>
  <c r="I52" i="18"/>
  <c r="H52" i="18"/>
  <c r="G52" i="18"/>
  <c r="N52" i="18"/>
  <c r="L56" i="18" s="1"/>
  <c r="F52" i="18"/>
  <c r="F51" i="18"/>
  <c r="F56" i="18" l="1"/>
  <c r="M62" i="18" s="1"/>
  <c r="F57" i="18"/>
  <c r="F63" i="18" s="1"/>
  <c r="M63" i="18" s="1"/>
  <c r="O52" i="18"/>
  <c r="M55" i="18" s="1"/>
  <c r="L52" i="18"/>
  <c r="F58" i="18" s="1"/>
  <c r="F62" i="18" l="1"/>
  <c r="F53" i="18"/>
  <c r="F55" i="18" s="1"/>
  <c r="F61" i="18" s="1"/>
  <c r="M61" i="18" s="1"/>
  <c r="F54" i="18"/>
  <c r="F64" i="18"/>
  <c r="M64" i="18" s="1"/>
  <c r="F26" i="17"/>
  <c r="F29" i="17" s="1"/>
  <c r="O27" i="17"/>
  <c r="M30" i="17" s="1"/>
  <c r="L27" i="17"/>
  <c r="F33" i="17" s="1"/>
  <c r="F27" i="17"/>
  <c r="F32" i="17"/>
  <c r="F43" i="17" s="1"/>
  <c r="M43" i="17" s="1"/>
  <c r="F28" i="17"/>
  <c r="F31" i="17"/>
  <c r="F42" i="17" s="1"/>
  <c r="M42" i="17" s="1"/>
  <c r="F30" i="17" l="1"/>
  <c r="F41" i="17" s="1"/>
  <c r="M41" i="17" s="1"/>
  <c r="F44" i="17"/>
  <c r="M44" i="17" s="1"/>
  <c r="L28" i="16"/>
  <c r="I28" i="16"/>
  <c r="F34" i="16" l="1"/>
  <c r="F33" i="16"/>
  <c r="F41" i="16" s="1"/>
  <c r="M41" i="16" s="1"/>
  <c r="F32" i="16"/>
  <c r="F40" i="16" s="1"/>
  <c r="M40" i="16" s="1"/>
  <c r="F31" i="16"/>
  <c r="F30" i="16"/>
  <c r="F53" i="15"/>
  <c r="F52" i="15"/>
  <c r="P53" i="15"/>
  <c r="O53" i="15"/>
  <c r="N53" i="15"/>
  <c r="K53" i="15"/>
  <c r="M53" i="15"/>
  <c r="L53" i="15"/>
  <c r="I53" i="15"/>
  <c r="H53" i="15"/>
  <c r="G53" i="15"/>
  <c r="F56" i="15" l="1"/>
  <c r="M56" i="15" s="1"/>
  <c r="F29" i="16"/>
  <c r="F39" i="16" s="1"/>
  <c r="M39" i="16" s="1"/>
  <c r="F42" i="16"/>
  <c r="M42" i="16" s="1"/>
  <c r="F54" i="15"/>
  <c r="N67" i="14"/>
  <c r="L71" i="14" s="1"/>
  <c r="L67" i="14"/>
  <c r="K67" i="14"/>
  <c r="H67" i="14" l="1"/>
  <c r="G67" i="14"/>
  <c r="F67" i="14"/>
  <c r="F66" i="14"/>
  <c r="F68" i="14" s="1"/>
  <c r="F67" i="15"/>
  <c r="M67" i="15" s="1"/>
  <c r="F64" i="15"/>
  <c r="M64" i="15" s="1"/>
  <c r="F59" i="15"/>
  <c r="F58" i="15"/>
  <c r="F66" i="15" s="1"/>
  <c r="M66" i="15" s="1"/>
  <c r="F57" i="15"/>
  <c r="F65" i="15" s="1"/>
  <c r="M65" i="15" s="1"/>
  <c r="F55" i="15"/>
  <c r="M79" i="14" l="1"/>
  <c r="F73" i="14"/>
  <c r="F72" i="14"/>
  <c r="F80" i="14" s="1"/>
  <c r="M80" i="14" s="1"/>
  <c r="F70" i="14"/>
  <c r="F69" i="14"/>
  <c r="F79" i="14" l="1"/>
  <c r="F78" i="14"/>
  <c r="M78" i="14" s="1"/>
  <c r="F81" i="14"/>
  <c r="M81" i="14" s="1"/>
  <c r="K62" i="13"/>
  <c r="F67" i="13" s="1"/>
  <c r="F75" i="13" s="1"/>
  <c r="M75" i="13" s="1"/>
  <c r="O47" i="11"/>
  <c r="N47" i="11"/>
  <c r="F62" i="13"/>
  <c r="F61" i="13"/>
  <c r="P62" i="13"/>
  <c r="O62" i="13"/>
  <c r="N62" i="13"/>
  <c r="L62" i="13"/>
  <c r="F76" i="13" s="1"/>
  <c r="M76" i="13" s="1"/>
  <c r="I62" i="13"/>
  <c r="H62" i="13"/>
  <c r="F66" i="13" s="1"/>
  <c r="G62" i="13"/>
  <c r="F64" i="13"/>
  <c r="F65" i="13" l="1"/>
  <c r="F63" i="13"/>
  <c r="F73" i="13" s="1"/>
  <c r="M73" i="13" s="1"/>
  <c r="F68" i="13"/>
  <c r="K47" i="11"/>
  <c r="I47" i="11"/>
  <c r="H47" i="11"/>
  <c r="G47" i="11"/>
  <c r="F51" i="11" l="1"/>
  <c r="L51" i="11" s="1"/>
  <c r="F74" i="13"/>
  <c r="F47" i="11"/>
  <c r="F46" i="11"/>
  <c r="P83" i="12" l="1"/>
  <c r="O83" i="12"/>
  <c r="N83" i="12"/>
  <c r="L83" i="12"/>
  <c r="K83" i="12"/>
  <c r="I83" i="12"/>
  <c r="J44" i="12"/>
  <c r="H83" i="12"/>
  <c r="G83" i="12"/>
  <c r="F87" i="12" s="1"/>
  <c r="L87" i="12" s="1"/>
  <c r="F83" i="12"/>
  <c r="F82" i="12"/>
  <c r="M86" i="12" l="1"/>
  <c r="F98" i="12"/>
  <c r="M98" i="12" s="1"/>
  <c r="F89" i="12"/>
  <c r="M89" i="12" s="1"/>
  <c r="F88" i="12"/>
  <c r="F97" i="12" s="1"/>
  <c r="M97" i="12" s="1"/>
  <c r="M96" i="12"/>
  <c r="F86" i="12"/>
  <c r="F85" i="12"/>
  <c r="F84" i="12"/>
  <c r="F95" i="12" s="1"/>
  <c r="M95" i="12" s="1"/>
  <c r="F96" i="12" l="1"/>
  <c r="M62" i="11"/>
  <c r="F52" i="11"/>
  <c r="F61" i="11" s="1"/>
  <c r="M61" i="11" s="1"/>
  <c r="F48" i="11"/>
  <c r="F50" i="11" s="1"/>
  <c r="F59" i="11" s="1"/>
  <c r="M59" i="11" s="1"/>
  <c r="F60" i="11" l="1"/>
  <c r="F49" i="11"/>
  <c r="F62" i="11"/>
  <c r="F53" i="11"/>
  <c r="L61" i="10"/>
  <c r="F61" i="10"/>
  <c r="F64" i="10" s="1"/>
  <c r="F72" i="10" s="1"/>
  <c r="F60" i="10"/>
  <c r="P61" i="10"/>
  <c r="O61" i="10"/>
  <c r="N61" i="10"/>
  <c r="M61" i="10"/>
  <c r="F66" i="10"/>
  <c r="F74" i="10" s="1"/>
  <c r="M74" i="10" s="1"/>
  <c r="I61" i="10"/>
  <c r="H61" i="10"/>
  <c r="G61" i="10"/>
  <c r="M75" i="10" l="1"/>
  <c r="F65" i="10"/>
  <c r="F62" i="10"/>
  <c r="M72" i="10" s="1"/>
  <c r="F63" i="10"/>
  <c r="F75" i="10"/>
  <c r="F67" i="10"/>
  <c r="F47" i="9"/>
  <c r="K40" i="9" l="1"/>
  <c r="P40" i="9"/>
  <c r="O40" i="9"/>
  <c r="N40" i="9"/>
  <c r="M40" i="9"/>
  <c r="L40" i="9"/>
  <c r="M58" i="9" s="1"/>
  <c r="I40" i="9"/>
  <c r="H40" i="9"/>
  <c r="G40" i="9"/>
  <c r="F43" i="9"/>
  <c r="F41" i="9" l="1"/>
  <c r="F55" i="9" s="1"/>
  <c r="M55" i="9" s="1"/>
  <c r="F45" i="9"/>
  <c r="F57" i="9" s="1"/>
  <c r="M57" i="9" s="1"/>
  <c r="F44" i="9"/>
  <c r="F42" i="9"/>
  <c r="F58" i="9"/>
  <c r="F46" i="9"/>
  <c r="P80" i="8"/>
  <c r="O80" i="8"/>
  <c r="N80" i="8"/>
  <c r="M80" i="8"/>
  <c r="L80" i="8"/>
  <c r="F95" i="8" s="1"/>
  <c r="K80" i="8"/>
  <c r="I80" i="8"/>
  <c r="H80" i="8"/>
  <c r="G80" i="8"/>
  <c r="F80" i="8"/>
  <c r="F83" i="8" s="1"/>
  <c r="F79" i="8"/>
  <c r="F82" i="8" s="1"/>
  <c r="F84" i="8" l="1"/>
  <c r="F93" i="8" s="1"/>
  <c r="F56" i="9"/>
  <c r="F85" i="8"/>
  <c r="F94" i="8" s="1"/>
  <c r="M94" i="8" s="1"/>
  <c r="M95" i="8"/>
  <c r="F81" i="8"/>
  <c r="F92" i="8" s="1"/>
  <c r="M92" i="8" s="1"/>
  <c r="F86" i="8"/>
  <c r="M34" i="7"/>
  <c r="F24" i="7"/>
  <c r="F27" i="7" s="1"/>
  <c r="F26" i="7"/>
  <c r="O24" i="7"/>
  <c r="M27" i="7" s="1"/>
  <c r="N24" i="7"/>
  <c r="L28" i="7" s="1"/>
  <c r="M24" i="7"/>
  <c r="L24" i="7"/>
  <c r="F37" i="7" s="1"/>
  <c r="K24" i="7"/>
  <c r="I24" i="7"/>
  <c r="H24" i="7"/>
  <c r="G24" i="7"/>
  <c r="F28" i="7" s="1"/>
  <c r="F35" i="7" s="1"/>
  <c r="F29" i="7" l="1"/>
  <c r="F36" i="7" s="1"/>
  <c r="M36" i="7" s="1"/>
  <c r="L84" i="8"/>
  <c r="M93" i="8" s="1"/>
  <c r="M35" i="7"/>
  <c r="F25" i="7"/>
  <c r="F30" i="7"/>
  <c r="F68" i="6"/>
  <c r="G69" i="6" l="1"/>
  <c r="F73" i="6" s="1"/>
  <c r="F80" i="6" s="1"/>
  <c r="M80" i="6" s="1"/>
  <c r="F71" i="6"/>
  <c r="O69" i="6"/>
  <c r="N69" i="6"/>
  <c r="M69" i="6"/>
  <c r="L69" i="6"/>
  <c r="F75" i="6" s="1"/>
  <c r="K69" i="6"/>
  <c r="I69" i="6"/>
  <c r="H69" i="6"/>
  <c r="F74" i="6" l="1"/>
  <c r="F81" i="6" s="1"/>
  <c r="M81" i="6" s="1"/>
  <c r="F82" i="6"/>
  <c r="F70" i="6"/>
  <c r="F72" i="6" s="1"/>
  <c r="F47" i="4"/>
  <c r="F46" i="4"/>
  <c r="G47" i="4"/>
  <c r="F79" i="6" l="1"/>
  <c r="M72" i="6"/>
  <c r="M79" i="6" s="1"/>
  <c r="K47" i="4"/>
  <c r="F58" i="4" l="1"/>
  <c r="O47" i="4"/>
  <c r="N47" i="4"/>
  <c r="H51" i="4" s="1"/>
  <c r="M58" i="4" s="1"/>
  <c r="M47" i="4"/>
  <c r="F52" i="4" s="1"/>
  <c r="L47" i="4"/>
  <c r="F53" i="4" s="1"/>
  <c r="I47" i="4"/>
  <c r="H47" i="4"/>
  <c r="F49" i="4"/>
  <c r="H50" i="4" l="1"/>
  <c r="M50" i="4" s="1"/>
  <c r="M57" i="4" s="1"/>
  <c r="F48" i="4"/>
  <c r="H58" i="3"/>
  <c r="M58" i="3" l="1"/>
  <c r="F58" i="3" l="1"/>
  <c r="F61" i="3" s="1"/>
  <c r="F57" i="3"/>
  <c r="O58" i="3"/>
  <c r="N58" i="3"/>
  <c r="L58" i="3"/>
  <c r="I58" i="3"/>
  <c r="H62" i="3" s="1"/>
  <c r="H61" i="3" l="1"/>
  <c r="M61" i="3" s="1"/>
  <c r="F59" i="3"/>
  <c r="F76" i="2"/>
  <c r="F75" i="2"/>
  <c r="F64" i="3" l="1"/>
  <c r="F63" i="3"/>
  <c r="F60" i="3"/>
  <c r="M69" i="3" l="1"/>
  <c r="F69" i="3"/>
  <c r="F68" i="3"/>
  <c r="M68" i="3" s="1"/>
  <c r="O76" i="2" l="1"/>
  <c r="N76" i="2"/>
  <c r="M76" i="2"/>
  <c r="L76" i="2"/>
  <c r="F82" i="2" s="1"/>
  <c r="H82" i="2" s="1"/>
  <c r="K76" i="2"/>
  <c r="F81" i="2" s="1"/>
  <c r="H81" i="2" s="1"/>
  <c r="I76" i="2"/>
  <c r="H76" i="2"/>
  <c r="G76" i="2"/>
  <c r="F79" i="2"/>
  <c r="F86" i="2" s="1"/>
  <c r="F78" i="2"/>
  <c r="M86" i="2" l="1"/>
  <c r="F80" i="2"/>
  <c r="H79" i="2"/>
  <c r="F77" i="1"/>
  <c r="F80" i="1"/>
  <c r="F79" i="1"/>
  <c r="H80" i="2" l="1"/>
  <c r="M87" i="2" s="1"/>
  <c r="F87" i="2"/>
  <c r="O77" i="1"/>
  <c r="N77" i="1"/>
  <c r="M77" i="1"/>
  <c r="L77" i="1"/>
  <c r="F83" i="1" s="1"/>
  <c r="K77" i="1"/>
  <c r="F82" i="1" s="1"/>
  <c r="I77" i="1"/>
  <c r="H77" i="1"/>
  <c r="G77" i="1"/>
  <c r="F81" i="1" l="1"/>
  <c r="H81" i="1" s="1"/>
  <c r="H82" i="1"/>
  <c r="H80" i="1"/>
  <c r="M74" i="13"/>
</calcChain>
</file>

<file path=xl/sharedStrings.xml><?xml version="1.0" encoding="utf-8"?>
<sst xmlns="http://schemas.openxmlformats.org/spreadsheetml/2006/main" count="4462" uniqueCount="675">
  <si>
    <t xml:space="preserve">заседания комиссии по аттестации тренеров-преподавателей, инструкторов-методистов, спортивных судей и спортивных разрядов Ханты-Мансийского автономного округа - Югры </t>
  </si>
  <si>
    <t xml:space="preserve">05.05.2011 года г. Ханты-Мансийск </t>
  </si>
  <si>
    <t xml:space="preserve">Начало работы: 10:00 </t>
  </si>
  <si>
    <t xml:space="preserve">Председательствовал: </t>
  </si>
  <si>
    <t xml:space="preserve">Корчак  Андрей Владимирович </t>
  </si>
  <si>
    <t>заместитель начальника управления, начальник отдела развития спорта высших достижений Департамента, председатель комиссии</t>
  </si>
  <si>
    <t>ЧЛЕНЫ КОМИССИИ:</t>
  </si>
  <si>
    <t xml:space="preserve">заместитель директора Департамента, член комиссии; </t>
  </si>
  <si>
    <t>консультант отдела правовой и организационной работы Департамента, член комиссии;</t>
  </si>
  <si>
    <t xml:space="preserve">Арнольд  Сергей Брониславович </t>
  </si>
  <si>
    <t xml:space="preserve">Лоцманова Марина Владимировна </t>
  </si>
  <si>
    <t xml:space="preserve">Петришина Анжелика Александровна </t>
  </si>
  <si>
    <t>главный специалист отдела развития спорта высших достижений Департамента, секретарь комиссии.</t>
  </si>
  <si>
    <t xml:space="preserve">ПОВЕСТКА ДНЯ </t>
  </si>
  <si>
    <t>1. Рассмотрение  документов:</t>
  </si>
  <si>
    <t xml:space="preserve">присвоенно </t>
  </si>
  <si>
    <t xml:space="preserve">отказано </t>
  </si>
  <si>
    <t xml:space="preserve">территория </t>
  </si>
  <si>
    <t>разряды</t>
  </si>
  <si>
    <t>кат.</t>
  </si>
  <si>
    <t>разр.</t>
  </si>
  <si>
    <t xml:space="preserve">Сургутский район </t>
  </si>
  <si>
    <t xml:space="preserve">КМС </t>
  </si>
  <si>
    <t xml:space="preserve">Нижневартовский район </t>
  </si>
  <si>
    <t xml:space="preserve">г. Югорск </t>
  </si>
  <si>
    <t>г. Ханты-Мансийск(Управление)</t>
  </si>
  <si>
    <t xml:space="preserve">вид спорта </t>
  </si>
  <si>
    <t>I</t>
  </si>
  <si>
    <t>II</t>
  </si>
  <si>
    <t>В</t>
  </si>
  <si>
    <t xml:space="preserve">присвоено  категории </t>
  </si>
  <si>
    <t xml:space="preserve">г. Лангепас </t>
  </si>
  <si>
    <t xml:space="preserve">г. Мегион </t>
  </si>
  <si>
    <t xml:space="preserve">г. Нягань </t>
  </si>
  <si>
    <t xml:space="preserve">Кондинский район </t>
  </si>
  <si>
    <t xml:space="preserve">разряды </t>
  </si>
  <si>
    <t>г. Ханты-Мансийск (ЦСП по теннису)</t>
  </si>
  <si>
    <t>г. Ханты-Мансийск (ЮША)</t>
  </si>
  <si>
    <t xml:space="preserve">г. Сургут </t>
  </si>
  <si>
    <t xml:space="preserve">г. Радужный </t>
  </si>
  <si>
    <t xml:space="preserve">Березовский район </t>
  </si>
  <si>
    <t xml:space="preserve">Нефтеюганский район </t>
  </si>
  <si>
    <t xml:space="preserve">г. Нижневартовск </t>
  </si>
  <si>
    <t xml:space="preserve">Белоярский район </t>
  </si>
  <si>
    <t xml:space="preserve">г. Нефтеюганск </t>
  </si>
  <si>
    <t xml:space="preserve">г. Когалым </t>
  </si>
  <si>
    <t>г. Ханты-Мансийск (Фед. Водное поло)</t>
  </si>
  <si>
    <t>г. Ханты-Мансийск (СДЮСШОР)</t>
  </si>
  <si>
    <t>г. Ханты-Мансийск (ЦСПСКЮ)</t>
  </si>
  <si>
    <t>г. Ханты-Мансийск (ЦСИ)</t>
  </si>
  <si>
    <t>мет.</t>
  </si>
  <si>
    <t xml:space="preserve">суд. </t>
  </si>
  <si>
    <t>бодифитнес, шахматы</t>
  </si>
  <si>
    <t>лыжные гонки</t>
  </si>
  <si>
    <t>силовое троеборье</t>
  </si>
  <si>
    <t>Из них:</t>
  </si>
  <si>
    <t>КМС</t>
  </si>
  <si>
    <t xml:space="preserve">спортивные разряды </t>
  </si>
  <si>
    <t>категории тренеров</t>
  </si>
  <si>
    <t>категории судей</t>
  </si>
  <si>
    <t>категории методистов</t>
  </si>
  <si>
    <t xml:space="preserve">ВСЕГО: </t>
  </si>
  <si>
    <t xml:space="preserve">4.  Рассмотрев документы по аттестации тренеров-преподавателей, инструкторов-методлистов, судей и спортивных разрядов </t>
  </si>
  <si>
    <t>РЕШИЛИ:</t>
  </si>
  <si>
    <t xml:space="preserve">спортивных разрядов </t>
  </si>
  <si>
    <t>64 чел.</t>
  </si>
  <si>
    <t xml:space="preserve">из них присвоить  45  чел. </t>
  </si>
  <si>
    <t xml:space="preserve">категория инструктор-методист </t>
  </si>
  <si>
    <t xml:space="preserve">категория тренер-преподаватель </t>
  </si>
  <si>
    <t xml:space="preserve">6 чел. </t>
  </si>
  <si>
    <t xml:space="preserve">из них присвоить  5  чел. </t>
  </si>
  <si>
    <t xml:space="preserve">категория судьи </t>
  </si>
  <si>
    <t xml:space="preserve">4 чел. </t>
  </si>
  <si>
    <t xml:space="preserve">из них присвоить  4  чел. </t>
  </si>
  <si>
    <t>Голосовали:</t>
  </si>
  <si>
    <t>"ЗА" - 4 голоса;</t>
  </si>
  <si>
    <t>"Против" - 0 голосов;</t>
  </si>
  <si>
    <t>"Воздержались" - 0 голосов;</t>
  </si>
  <si>
    <t xml:space="preserve">Принято единогласно. </t>
  </si>
  <si>
    <t>Замечание:</t>
  </si>
  <si>
    <t>1. Уровень соревнований не соответствует квалификационным требованиям ;</t>
  </si>
  <si>
    <t>2. Результаты соревнований не соответствует квалификационным требованиям ;</t>
  </si>
  <si>
    <t>3. Со дня  соревнований прошло более 3 месяцев;</t>
  </si>
  <si>
    <t xml:space="preserve">Председатель квалификационной комиссии </t>
  </si>
  <si>
    <t xml:space="preserve">А.В. Корчак </t>
  </si>
  <si>
    <t xml:space="preserve">члены комиссии </t>
  </si>
  <si>
    <t>С.Б. Арнольд</t>
  </si>
  <si>
    <t xml:space="preserve">М.В. Лоцманова </t>
  </si>
  <si>
    <t>ответственный секретарь</t>
  </si>
  <si>
    <t xml:space="preserve">Петришина А.А. </t>
  </si>
  <si>
    <t xml:space="preserve">ПРОТОКОЛ №  3 </t>
  </si>
  <si>
    <t>4. Нет требований  по виду спорта.</t>
  </si>
  <si>
    <t xml:space="preserve">ПРОТОКОЛ №  4 </t>
  </si>
  <si>
    <t xml:space="preserve">г. Покачи </t>
  </si>
  <si>
    <t>г. Ханты-Мансийск (ЮКИОР)</t>
  </si>
  <si>
    <t>г. Ханты-Мансийск (КСК Мустанг)</t>
  </si>
  <si>
    <t xml:space="preserve">1476 чел.,  </t>
  </si>
  <si>
    <t xml:space="preserve">из них присвоить  1379 чел. </t>
  </si>
  <si>
    <t xml:space="preserve">Общее количество    муниципальных образований и учреждений автономного округа:  г. Ханты-Мансийск, г. Нижневартовск, Сургутский район, Белоярский район,г.  Сургут, г. Когалым , Нижневартовский район, г. Нягань, Березовский район, г. Югорск, г. Лангепас, г. Нефтеюганск, Нефтеюганский район,  Радужный, Кондинский район, г. Мегион, Лангепас, </t>
  </si>
  <si>
    <t xml:space="preserve">10.06.2011 года г. Ханты-Мансийск </t>
  </si>
  <si>
    <t>г. Ханты-Мансийск (Фед. худ. гим.)</t>
  </si>
  <si>
    <t xml:space="preserve">г. Урай </t>
  </si>
  <si>
    <t xml:space="preserve">Ханты-Мансийский район </t>
  </si>
  <si>
    <t>г. Пыть-Ях</t>
  </si>
  <si>
    <t>х/г, пл, ган.</t>
  </si>
  <si>
    <t>худ/г.</t>
  </si>
  <si>
    <t>г. Ханты-Мансийск (ЮграМегаСпорт)</t>
  </si>
  <si>
    <t>г/с, с/акр.</t>
  </si>
  <si>
    <t>м/ф, каратэ, т/а, дзю/до, пл. с/ак.,пр/бат, х/г, баск.</t>
  </si>
  <si>
    <t xml:space="preserve">из них присвоить  </t>
  </si>
  <si>
    <t xml:space="preserve">из них присвоить     </t>
  </si>
  <si>
    <t xml:space="preserve">4.  Рассмотрев документы по аттестации тренеров-преподавателей, инструкторов-методистов, судей и спортивных разрядов </t>
  </si>
  <si>
    <t xml:space="preserve">Общее количество    муниципальных образований и учреждений автономного округа:                                        г. Когалым, Кондинский район, Белоярский район, г. Ханты-Мансийск, Ханты-Мансийский район, г. Нефтеюганск, г. Сургут, г. Нижневартовск,  г.  Нягань, Березовский район ,                                                                                 г. Радужный, г. Мегион, Сургутский район, Нижневартовский район, г. Покачи , Урай,                                                      г. Пыть-Ях, Лангепас  </t>
  </si>
  <si>
    <t>Ханты-Мансийск (СДЮШОР)</t>
  </si>
  <si>
    <t xml:space="preserve">ПРОТОКОЛ №  5 </t>
  </si>
  <si>
    <t xml:space="preserve">Советский район </t>
  </si>
  <si>
    <t xml:space="preserve">25.08.2011 года г. Ханты-Мансийск </t>
  </si>
  <si>
    <t xml:space="preserve">Общее количество    муниципальных образований и учреждений автономного округа:                                      г. Нижневартовск, г. Ханты-Мансийск (ЮКИОР), г. Ханты-Мансийск (ЦСПСКЮ),  Сургутский район, г. Сургут,  г. Ханты-Мансийск (ЮША), г. Лангепас, г. Пыть-Ях, г. Покачи, Октябрьский район, г. Югорск                                 </t>
  </si>
  <si>
    <t>Ханты-Мансийск (ЮКИОР)</t>
  </si>
  <si>
    <t>г.Югорск</t>
  </si>
  <si>
    <t xml:space="preserve">Октябрьский район </t>
  </si>
  <si>
    <t>г. Нягань</t>
  </si>
  <si>
    <t>г. Радужный</t>
  </si>
  <si>
    <t>Березовский район</t>
  </si>
  <si>
    <t>всего</t>
  </si>
  <si>
    <t>отказано</t>
  </si>
  <si>
    <t>суд.</t>
  </si>
  <si>
    <t>член комиссии</t>
  </si>
  <si>
    <t>"ЗА" - 3 голоса;</t>
  </si>
  <si>
    <t>4.Документы,  присвоение которых осуществляется через Департамент образования</t>
  </si>
  <si>
    <t xml:space="preserve">А.А.Петришина </t>
  </si>
  <si>
    <t xml:space="preserve">присвоено </t>
  </si>
  <si>
    <t xml:space="preserve">ПРОТОКОЛ №  6 </t>
  </si>
  <si>
    <t xml:space="preserve">26.09.2011 года г. Ханты-Мансийск </t>
  </si>
  <si>
    <t>Ханты-Мансийск (ЦСП по теннису)</t>
  </si>
  <si>
    <t xml:space="preserve">Общее количество    муниципальных образований и учреждений автономного округа:                                      г. Нижневартовск, г. Урай, Сургутский район, г. Сургут,                                                                                                                                                                                                                       г. Ханты-Мансийск (ЦСП по теннису, ЦСПСКЮ). Лангепас, Нягань, Радужный                         </t>
  </si>
  <si>
    <t xml:space="preserve">ПРОТОКОЛ №  7 </t>
  </si>
  <si>
    <t xml:space="preserve">26.10.2011 года г. Ханты-Мансийск </t>
  </si>
  <si>
    <t>г. Покачи</t>
  </si>
  <si>
    <t>г. Ханты-Мансийск (Управление)</t>
  </si>
  <si>
    <t>Пыть-Ях</t>
  </si>
  <si>
    <t xml:space="preserve">Мегион </t>
  </si>
  <si>
    <t>г. Югорск</t>
  </si>
  <si>
    <t>Ханты-Мансийск (Федерация спортивного туризма)</t>
  </si>
  <si>
    <t xml:space="preserve">Общее количество    муниципальных образований и учреждений автономного округа:                                      г. Ханты-Мансийск (ЦСПСКЮ, Управление, ЮКИОР, Федерация спортивного туризма,                                                                                                                                                                                                    г. Лангепас, г. Покачи, г. Сургут, Сургутский район, г. Нижневартовск, Октябрьский район,                                                                                                                           г. Пыть-Ях, г. Мегион, г. Когалым, г. Югорск, г. Нягань, г. Радужный                      </t>
  </si>
  <si>
    <t>Нижневартовский район</t>
  </si>
  <si>
    <t xml:space="preserve">ПРОТОКОЛ №  8 </t>
  </si>
  <si>
    <t xml:space="preserve">18.11.2011 года г. Ханты-Мансийск </t>
  </si>
  <si>
    <t xml:space="preserve">Общее количество    муниципальных образований и учреждений автономного округа:                                      г. Ханты-Мансийск (ЦСП по теннису)                      </t>
  </si>
  <si>
    <t xml:space="preserve">4.  Рассмотрев документы по присвоению спортивнго разряда </t>
  </si>
  <si>
    <t xml:space="preserve">ПРОТОКОЛ №  9 </t>
  </si>
  <si>
    <t xml:space="preserve">15.12.2011 года г. Ханты-Мансийск </t>
  </si>
  <si>
    <t>Советский район</t>
  </si>
  <si>
    <t xml:space="preserve">Общее количество    муниципальных образований и учреждений автономного округа:                                      г. Ханты-Мансийск (ЦСПСКЮ), ЦСП-теннис,  Управление, ЮКИОР, Федерация спортивного туризма, СДЮСШОР, г. Лангепас, г. Покачи, г. Сургут, Сургутский район, г. Нижневартовск, Нижневартовский район, Октябрьский район,  г. Пыть-Ях, г. Мегион, г. Когалым, г. Югорск,                                                                                  г. Нягань, г. Радужный, Советский район, Нефтеюганск, Кондинский район,                                                                                                   Нефтеюганский район                        </t>
  </si>
  <si>
    <t xml:space="preserve">заседания комиссии по аттестации тренеров-преподавателей, спортивных судей и спортивных разрядов Ханты-Мансийского автономного округа - Югры </t>
  </si>
  <si>
    <t>4.Документы,  присвоение которых осуществляется через Департамент образования ХМАО-Югры</t>
  </si>
  <si>
    <t xml:space="preserve">ПРОТОКОЛ №  10 </t>
  </si>
  <si>
    <t xml:space="preserve">06.02.2012 года г. Ханты-Мансийск </t>
  </si>
  <si>
    <t xml:space="preserve">Общее количество    муниципальных образований и учреждений автономного округа:                                                                                                                                                                                                                                                                                                                                                            Ханты-Мансийск (ЦСПСКЮ. Управление), г. Покачи, г. Нижневартовск, г. Мегион, г. Югорск , г. Нефтеюганск                                                      </t>
  </si>
  <si>
    <t xml:space="preserve">ПРОТОКОЛ №  11 </t>
  </si>
  <si>
    <t xml:space="preserve">заседания комиссии по аттестации тренеров-преподавателей, спортивных судей                                                                                                                                                                                                                       Ханты-Мансийского автономного округа - Югры </t>
  </si>
  <si>
    <t xml:space="preserve">24.02.2012 года г. Ханты-Мансийск </t>
  </si>
  <si>
    <t>г. Ханты-Мансийск (Федерация каратэ)</t>
  </si>
  <si>
    <t xml:space="preserve">г. Ханты-Мансийск (Федерация плавания и водного поло) </t>
  </si>
  <si>
    <t>член комиссии:</t>
  </si>
  <si>
    <t>консультант отдела правовой и организационной работы Департамента</t>
  </si>
  <si>
    <t xml:space="preserve">ПРОТОКОЛ №  12 </t>
  </si>
  <si>
    <t xml:space="preserve">29.03.2012 года г. Ханты-Мансийск </t>
  </si>
  <si>
    <t xml:space="preserve">27.04.2012 года г. Ханты-Мансийск </t>
  </si>
  <si>
    <t>г. Ханты-Мансийск (Мустанг)</t>
  </si>
  <si>
    <t>Ханты-Мансийск (Федерация вольной борьбы )</t>
  </si>
  <si>
    <t>Ханты-Мансийск (Федерация плавания и водного поло)</t>
  </si>
  <si>
    <t>Ханты-Мансийск (Федерация бильярдного спорта)</t>
  </si>
  <si>
    <t xml:space="preserve">Общее количество    муниципальных образований и учреждений автономного округа:                                                                                                                       г. Ханты-Мансийск  г. Ханты-Мансийск (ЦСПСКЮ),  г. Ханты-Мансийск (Управление),                                                     г. Ханты-Мансийск (ЮКИОР),  Ханты-Мансийск (Федерация спортивного туризма),  г. Ханты-Мансийск (Федерация каратэ),  г. Ханты-Мансийск (Федерация плавания и водного поло) ,                           г. Радужный , г. Лангепас,  г. Покачи, г. Сургут , Сургутский район , г. Нижневартовск , г. Пыть-Ях, г. Мегион,  г. Югорск, Советский район, г. Урай ,  г. Нефтеюганск                  </t>
  </si>
  <si>
    <t xml:space="preserve">ПРОТОКОЛ №  13 </t>
  </si>
  <si>
    <t xml:space="preserve">Общее количество    муниципальных образований и учреждений автономного округа:                                                                                                                       г. Ханты-Мансийск  г. Ханты-Мансийск (ЦСПСКЮ),  г. Ханты-Мансийск (Управление),                                                     г. Ханты-Мансийск (ЮКИОР),  Ханты-Мансийск (Федерация спортивного туризма),  г. Ханты-Мансийск (Федерация каратэ),  г. Ханты-Мансийск (Федерация плавания и водного поло) ,                           г. Радужный , г. Лангепас,  г. Покачи, г. Сургут , Сургутский район , г. Нижневартовск , г. Пыть-Ях, г. Мегион,  г. Югорск, Советский район, г. Урай ,  г. Нефтеюганск, Нефтеюганский район  </t>
  </si>
  <si>
    <t xml:space="preserve"> Рассмотрев документы по аттестации тренеров-преподавателей, инструкторов-методистов, судей и спортивных разрядов </t>
  </si>
  <si>
    <t xml:space="preserve">ПРОТОКОЛ №  14 </t>
  </si>
  <si>
    <t xml:space="preserve">15.05.2012 года г. Ханты-Мансийск </t>
  </si>
  <si>
    <t>г. Ханты-Мансийск (Федерация худ.гимнастики)</t>
  </si>
  <si>
    <t>Ханты-Мансийск (ЮША)</t>
  </si>
  <si>
    <t>Ханты-Мансийск (Федерация спортивного туризма  )</t>
  </si>
  <si>
    <t>Ханты-Мансийск (Федерация синхронного плавания)</t>
  </si>
  <si>
    <t>г. Ханты-Мансийск (ЦСП "Дружба")</t>
  </si>
  <si>
    <t xml:space="preserve">Общее количество    муниципальных образований и учреждений автономного округа:  г. Ханты-Мансийск (Управление, СДЮСШОР, ЦСПСКЮ, Федерация худ.гимнастики, ЮША, Федерация спортивного туризма, Федерация синхронного плавания, ЦСП "Дружба"), г. Сургут, Советский район , Березовский район, г. Лангепас, Сургутский район, г. Когалым, г. Нижневартоск, г. Югорск, Нефтеюганский район, г. Радужный                                                                                                                           </t>
  </si>
  <si>
    <t xml:space="preserve"> </t>
  </si>
  <si>
    <t xml:space="preserve">Нефтеюганск </t>
  </si>
  <si>
    <t xml:space="preserve">Югорск </t>
  </si>
  <si>
    <t xml:space="preserve">Общее количество    муниципальных образований и учреждений автономного округа:                                                                                                                                                                                                                                                                                            г. Ханты-Мансийск (Управление, СДЮСШОР, ЦСПСКЮ), г. Сургут, Сургутский район,                              г. Нижневартовск,  г. Когалым, г. Покачи, Югорск, Мегион,                                                      </t>
  </si>
  <si>
    <t xml:space="preserve">Документы,  присвоение которых осуществляется через Департамент образования ХМАО-Югры </t>
  </si>
  <si>
    <t xml:space="preserve">Рассмотрев документы по аттестации тренеров-преподавателей, инструкторов-методистов, судей и спортивных разрядов </t>
  </si>
  <si>
    <t xml:space="preserve">ПРОТОКОЛ №  15 </t>
  </si>
  <si>
    <t xml:space="preserve">10.06.2012 года г. Ханты-Мансийск </t>
  </si>
  <si>
    <t xml:space="preserve">г. Ханты-Мансийск (Федерация н/тенниса </t>
  </si>
  <si>
    <t>г. Урай</t>
  </si>
  <si>
    <t xml:space="preserve">Федерация гиревого спорта г.  Сургут </t>
  </si>
  <si>
    <t>Ханты-Мансийск (Управление)</t>
  </si>
  <si>
    <t xml:space="preserve">ПРОТОКОЛ №  16 </t>
  </si>
  <si>
    <t xml:space="preserve">13.08.2012 года г. Ханты-Мансийск </t>
  </si>
  <si>
    <t>консультант отдела развития спорта высших достижений Департамента, член комиссии.</t>
  </si>
  <si>
    <t xml:space="preserve">заместитель начальника управления - начальник отдела развития спорта высших достижений Депспорта Югры, заместтиель председателя комиссии      </t>
  </si>
  <si>
    <t>Крутько Игорь Николаевич -</t>
  </si>
  <si>
    <t xml:space="preserve">Корчак Андрей Владимирович - </t>
  </si>
  <si>
    <t>Паршонок Анатолий Михайлович -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</si>
  <si>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начальник отдела правовой и организационной работы Депспорта Югры, член комиссии;</t>
  </si>
  <si>
    <t>Петришина Анжелика Александровна -</t>
  </si>
  <si>
    <t>Вревка Александр Владимирович -</t>
  </si>
  <si>
    <t>Ханты-Мансийск (ЦСИ)</t>
  </si>
  <si>
    <t>г. Урай, г. Ханты-Мансийск (ЮША,Управление, федерация настольного тенниса), г. Сургут, Федерация гиревого спорта (г. Сургут), г. Радужный, Октябрьский район, г. Нижневартовск,                        г. Мегион, г. Когалым, Белоярский район,г. Нефтеюганск, Нефтеюганский район, г. Пыть-Ях,                             г. Югорск, Нижневартовский район, Березовский район, Советский район, Сургутский район,                                                       г. Нягань</t>
  </si>
  <si>
    <t>Не соответствуеь ранг соревнований.</t>
  </si>
  <si>
    <t>Ханты-Мансийск (ЦСП по теннису</t>
  </si>
  <si>
    <t>Ханты-Мансийск (ЦСПСКЮ)</t>
  </si>
  <si>
    <t xml:space="preserve">Когалым </t>
  </si>
  <si>
    <t>Белоярский район</t>
  </si>
  <si>
    <t>Лангепас</t>
  </si>
  <si>
    <t>Урай</t>
  </si>
  <si>
    <t>Нягань</t>
  </si>
  <si>
    <t>Югорск</t>
  </si>
  <si>
    <t>Кондинский район</t>
  </si>
  <si>
    <t>Сургут</t>
  </si>
  <si>
    <t xml:space="preserve">Ханты-Мансийск (ЦСИ, ЦСПСКЮ,ЦСП по теннису, г. Когалым,  Сургутский район, Нефтеюганский район,, Белоярский район, Лангепас, Урай, Нягань, Югорск, Кондинский район, Сургут, Советский район  </t>
  </si>
  <si>
    <t xml:space="preserve">И.Н. Крутько </t>
  </si>
  <si>
    <t>заместитель директора Департамента - начальник управления государственной политики в области физической культуры и спорта Депспорта Югры  председатель комиссии</t>
  </si>
  <si>
    <t>комиссии</t>
  </si>
  <si>
    <t>1. Просроченный срок подачи документов (более 3-х месяцев)</t>
  </si>
  <si>
    <t>2. Результат соревнований не соответствует квалификационным требованиям  Единой всероссийской спортивной классификации</t>
  </si>
  <si>
    <t xml:space="preserve">Заместитель председателя </t>
  </si>
  <si>
    <t>Ответственный секретарь</t>
  </si>
  <si>
    <t>"ЗА" - 5 голосов;</t>
  </si>
  <si>
    <t xml:space="preserve">ПРОТОКОЛ №  17 </t>
  </si>
  <si>
    <t>заместитель директора Департамента - начальник управления государственной политики в области физической культуры и спорта Депспорта  председатель комиссии</t>
  </si>
  <si>
    <t xml:space="preserve">ПРОТОКОЛ №  18 </t>
  </si>
  <si>
    <t xml:space="preserve">20.08.2012 года г. Ханты-Мансийск </t>
  </si>
  <si>
    <t xml:space="preserve">Федерация плавания и водного поло, г. Ханты-Мансийск </t>
  </si>
  <si>
    <t xml:space="preserve">Федерация настольного тенниса г. Ханеты-Мансийск </t>
  </si>
  <si>
    <t>Ханты-Мансийск (Федерация плавания и водного поло, Федерация настольного тенниса)</t>
  </si>
  <si>
    <t>заместитель председателя квалификационной комиссии</t>
  </si>
  <si>
    <t xml:space="preserve">А.В. Верёвка </t>
  </si>
  <si>
    <t>единогласно</t>
  </si>
  <si>
    <t>А.В. Верёвка</t>
  </si>
  <si>
    <t xml:space="preserve">Член комиссии </t>
  </si>
  <si>
    <t xml:space="preserve">заместитель начальника управления - начальник отдела развития спорта высших достижений Депспорта Югры, заместитель председателя комиссии      </t>
  </si>
  <si>
    <t>начальник отдела правовой и организационной работы Депспорта Югры, член комиссии;</t>
  </si>
  <si>
    <t xml:space="preserve">г. Нефтеюганск, г. Нижневартовск, Октябрьский район </t>
  </si>
  <si>
    <t>Октябрьский район</t>
  </si>
  <si>
    <t xml:space="preserve">3.Документы,  присвоение которых осуществляется через Департамент образования ХМАО-Югры </t>
  </si>
  <si>
    <t xml:space="preserve">Рассмотрев документы по аттестации тренеров-преподавателей, судей и спортивных разрядов </t>
  </si>
  <si>
    <t xml:space="preserve">ПРОТОКОЛ №  19 </t>
  </si>
  <si>
    <t xml:space="preserve">26.09.2012 года г. Ханты-Мансийск </t>
  </si>
  <si>
    <t xml:space="preserve">А.М. Паршонок </t>
  </si>
  <si>
    <t>Сургутский район</t>
  </si>
  <si>
    <t>г.Ханты-Мансийск (ЦСПСКЮ)</t>
  </si>
  <si>
    <t xml:space="preserve">Сургутский район (Федерация тхэквондо) </t>
  </si>
  <si>
    <t>г. Пытьях</t>
  </si>
  <si>
    <t xml:space="preserve">Нижневартовск </t>
  </si>
  <si>
    <t>Радужный</t>
  </si>
  <si>
    <t>Когалым</t>
  </si>
  <si>
    <t xml:space="preserve">Советский </t>
  </si>
  <si>
    <t>Ханты-Мансийск ФСТ</t>
  </si>
  <si>
    <t xml:space="preserve">Ханты-Мансийск ЮША </t>
  </si>
  <si>
    <t>Крутько                                                                                            Игорь Николаевич -</t>
  </si>
  <si>
    <t xml:space="preserve">Корчак                                                                                Андрей Владимирович - </t>
  </si>
  <si>
    <t>Паршонок                                                                       Анатолий Михайлович -</t>
  </si>
  <si>
    <t>Петришина                                                                          Анжелика Александровна -</t>
  </si>
  <si>
    <t>Вревка                                                                                             Александр Владимирович -</t>
  </si>
  <si>
    <t>г. Ханты-Мансийск (ЦСПСКЮ, ФСТ, ЮША), Сургутский район, Федерация тхэквондо,                                                                                                                                                                                                          Белоярский район, г. Пыть-Ях,  Нижневартовск, Когалым,Радужный, Советский, Лангепас, Нягань,Сургут, Октябрьский район, Нефтеюганск, Югорск</t>
  </si>
  <si>
    <t xml:space="preserve">заседания комиссии по аттестации тренеров-преподавателей, инструкторов-методистов,                                                                                                                                                                                                     спортивных судей и спортивных разрядов Ханты-Мансийского автономного округа - Югры </t>
  </si>
  <si>
    <t>2. Просроченный срок подачи документов (более 3-х месяцев);</t>
  </si>
  <si>
    <t>1. Результат соревнований не соответствует квалификационным требованиям  Единой всероссийской спортивной классификации;</t>
  </si>
  <si>
    <t>3.Документы,  присвоение которых осуществляется через Департамент образования                              ХМАО-Югры;</t>
  </si>
  <si>
    <t>4. Стаж работы со спортсменом менее 2-х лет</t>
  </si>
  <si>
    <t xml:space="preserve">№ 555-кк 24.12.2012 </t>
  </si>
  <si>
    <t xml:space="preserve">тяжелая атлетика </t>
  </si>
  <si>
    <t>№ 556-кк 25.12.2012</t>
  </si>
  <si>
    <t>Ханты-Мансийск (СДЮСШОР)</t>
  </si>
  <si>
    <t xml:space="preserve">лыжные гонки </t>
  </si>
  <si>
    <t>биатлон</t>
  </si>
  <si>
    <t>I спортивный разряд</t>
  </si>
  <si>
    <t xml:space="preserve">№ 562-кк 25.12.2012 </t>
  </si>
  <si>
    <t xml:space="preserve">Радужный </t>
  </si>
  <si>
    <t>фигурное катание на коньках</t>
  </si>
  <si>
    <t>пауэрлифтинг</t>
  </si>
  <si>
    <t>подтвердить</t>
  </si>
  <si>
    <t>II  спортивный разряд</t>
  </si>
  <si>
    <t xml:space="preserve">№ 554-кк 24.12.2012 </t>
  </si>
  <si>
    <t xml:space="preserve">плавание </t>
  </si>
  <si>
    <t>спортивный туризм</t>
  </si>
  <si>
    <t>III  спортивный разряд</t>
  </si>
  <si>
    <t xml:space="preserve">I юношеский спортивный разряд </t>
  </si>
  <si>
    <t>III юношеский спортивный разряд</t>
  </si>
  <si>
    <t xml:space="preserve">Корчак                                                                                                                              Андрей Владимирович - </t>
  </si>
  <si>
    <t>главный специалист отдела развития спорта высших достижений Департамента, секретарь комиссии;</t>
  </si>
  <si>
    <t xml:space="preserve">Всего </t>
  </si>
  <si>
    <t>III</t>
  </si>
  <si>
    <t>I юношеский разряд</t>
  </si>
  <si>
    <t>II юношеский разряд</t>
  </si>
  <si>
    <t>III юношеский разряд</t>
  </si>
  <si>
    <t xml:space="preserve">тренерские кат-ии </t>
  </si>
  <si>
    <t>инструктор-методист</t>
  </si>
  <si>
    <t>судья 1 кат-ии</t>
  </si>
  <si>
    <t>судья 2 кать-ии</t>
  </si>
  <si>
    <t>судья 3 кат-ии</t>
  </si>
  <si>
    <t xml:space="preserve">из них </t>
  </si>
  <si>
    <t xml:space="preserve">Всего массовых спортивных разрядов: </t>
  </si>
  <si>
    <t>ОТКАЗАНО :</t>
  </si>
  <si>
    <t>3.Документы,  присвоение которых осуществляется через Департамент образования  ХМАО-Югры;</t>
  </si>
  <si>
    <t>ПРОТОКОЛ №  21</t>
  </si>
  <si>
    <t xml:space="preserve">23.11.2012 года г. Ханты-Мансийск </t>
  </si>
  <si>
    <t xml:space="preserve">№ 547-кк 28.11.2012 </t>
  </si>
  <si>
    <t xml:space="preserve">Сургут </t>
  </si>
  <si>
    <t xml:space="preserve">греко-римская борьба </t>
  </si>
  <si>
    <t xml:space="preserve">№ 530-кк 26.11.2012 </t>
  </si>
  <si>
    <t>армспорт</t>
  </si>
  <si>
    <t>бокс</t>
  </si>
  <si>
    <t>вольная борьба</t>
  </si>
  <si>
    <t xml:space="preserve">восточное боевое единоборство </t>
  </si>
  <si>
    <t xml:space="preserve">шашки </t>
  </si>
  <si>
    <t xml:space="preserve">легкая атлетика </t>
  </si>
  <si>
    <t xml:space="preserve">№ 526-кк 26.11.2012 </t>
  </si>
  <si>
    <t xml:space="preserve">вольная борьба </t>
  </si>
  <si>
    <t>№ 537-кк 27.11.2012</t>
  </si>
  <si>
    <t>Пыть-Ях (Федерация айкидо ХМАО-Югры)</t>
  </si>
  <si>
    <t>айкидо</t>
  </si>
  <si>
    <t>№ 540-кк 28.11.2012</t>
  </si>
  <si>
    <t xml:space="preserve">№ 551-кк 28.11.2012 </t>
  </si>
  <si>
    <t xml:space="preserve">шахматы </t>
  </si>
  <si>
    <t xml:space="preserve">боулинг </t>
  </si>
  <si>
    <t>волейбол</t>
  </si>
  <si>
    <t xml:space="preserve">гиревой спорт </t>
  </si>
  <si>
    <t xml:space="preserve">парашютный спорт </t>
  </si>
  <si>
    <t>плавание (спорт глухих)</t>
  </si>
  <si>
    <t xml:space="preserve">спортивная гимнастика </t>
  </si>
  <si>
    <t xml:space="preserve">№ 543-кк 28.11.2012 </t>
  </si>
  <si>
    <t xml:space="preserve">спортивная аэробика </t>
  </si>
  <si>
    <t xml:space="preserve">№ 539-кк 27.11.2012 </t>
  </si>
  <si>
    <t xml:space="preserve">пулевая стрельба </t>
  </si>
  <si>
    <t xml:space="preserve">стрельба из лука </t>
  </si>
  <si>
    <t xml:space="preserve">№ 535-кк 27.11.2012 </t>
  </si>
  <si>
    <t xml:space="preserve">№ 524-кк 26.11.2012 </t>
  </si>
  <si>
    <t>Ханты-Мансийск (Федерация спортивного туризма ХМАО-Югры</t>
  </si>
  <si>
    <t xml:space="preserve">спортивный туризм </t>
  </si>
  <si>
    <t>№ 530-кк 26.11.2012</t>
  </si>
  <si>
    <t>плавание</t>
  </si>
  <si>
    <t>№ 541-кк 28.11.2012</t>
  </si>
  <si>
    <t>№ 542-кк 28.11.2012</t>
  </si>
  <si>
    <t>северное многоборье</t>
  </si>
  <si>
    <t>№ 547-кк 28.11.2012</t>
  </si>
  <si>
    <t>Нижневартовск</t>
  </si>
  <si>
    <t>ушу</t>
  </si>
  <si>
    <t>легкая атлетика</t>
  </si>
  <si>
    <t>мини-футбол</t>
  </si>
  <si>
    <t xml:space="preserve">фехтование </t>
  </si>
  <si>
    <t xml:space="preserve">№ 514-кк 08.11.2012 </t>
  </si>
  <si>
    <t xml:space="preserve">№ 530-кк 28.11.2012 </t>
  </si>
  <si>
    <t xml:space="preserve">№ 571-кк 26.12.2012 </t>
  </si>
  <si>
    <t xml:space="preserve">№ 549-кк 28.11.2012 </t>
  </si>
  <si>
    <t xml:space="preserve">№ 522-кк 26.11.2012 </t>
  </si>
  <si>
    <t xml:space="preserve">№ 550-кк 28.11.2012 </t>
  </si>
  <si>
    <t>Нефтеюганский район</t>
  </si>
  <si>
    <t>бильярд</t>
  </si>
  <si>
    <t>каратэ</t>
  </si>
  <si>
    <t>скалолазание</t>
  </si>
  <si>
    <t xml:space="preserve">№ 521-кк 26.11.2012 </t>
  </si>
  <si>
    <t>полиатлон</t>
  </si>
  <si>
    <t>полиатлон(летнее троеборье)</t>
  </si>
  <si>
    <t xml:space="preserve">скалолазание </t>
  </si>
  <si>
    <t xml:space="preserve">№ 552-кк 28.11.2012 </t>
  </si>
  <si>
    <t>дзюдо</t>
  </si>
  <si>
    <t xml:space="preserve">бокс </t>
  </si>
  <si>
    <t xml:space="preserve">дзюдо </t>
  </si>
  <si>
    <t xml:space="preserve">полиатлон </t>
  </si>
  <si>
    <t xml:space="preserve">II юношеский спортивный разряд </t>
  </si>
  <si>
    <t>кикбоксинг</t>
  </si>
  <si>
    <t xml:space="preserve">спортивное ориентирование </t>
  </si>
  <si>
    <t>полиатлон (летнее троеборье)</t>
  </si>
  <si>
    <t>футзал</t>
  </si>
  <si>
    <t>№ 535-кк 27.11.2012</t>
  </si>
  <si>
    <t xml:space="preserve">бильярд </t>
  </si>
  <si>
    <t>гиревой спорт</t>
  </si>
  <si>
    <t>спортивное ориентирование</t>
  </si>
  <si>
    <t>№ 536-кк 27.11.2012</t>
  </si>
  <si>
    <t xml:space="preserve">Спортивный судья I кат-ии </t>
  </si>
  <si>
    <t xml:space="preserve">№ 523-кк 26.11.2012  </t>
  </si>
  <si>
    <t xml:space="preserve">№ 525-кк 26.11.2012 </t>
  </si>
  <si>
    <t>шахматы</t>
  </si>
  <si>
    <t xml:space="preserve">№ 528-кк 26.11.2012 </t>
  </si>
  <si>
    <t>№ 529-кк 26.11.2012</t>
  </si>
  <si>
    <t>№ 531-кк 26.11.2012</t>
  </si>
  <si>
    <t>Ханты-Мансийск</t>
  </si>
  <si>
    <t xml:space="preserve">Ханты-Мансийск </t>
  </si>
  <si>
    <t xml:space="preserve">№ 548-кк 28.11.2012 </t>
  </si>
  <si>
    <t xml:space="preserve">Спортивный судья II  кат-ии </t>
  </si>
  <si>
    <t>№ 545-кк 28.11.2012</t>
  </si>
  <si>
    <t>Ханты-Мансийск (Федерация настольного тенниса)</t>
  </si>
  <si>
    <t>настольный теннис</t>
  </si>
  <si>
    <t xml:space="preserve">Спортивный судья III   кат-ии </t>
  </si>
  <si>
    <t xml:space="preserve">подтвердить категорию </t>
  </si>
  <si>
    <t>Юный спортивный судья</t>
  </si>
  <si>
    <t xml:space="preserve">№ 534-кк 27.11.2012 </t>
  </si>
  <si>
    <t xml:space="preserve">высшая </t>
  </si>
  <si>
    <t xml:space="preserve">хоккей с шайбой </t>
  </si>
  <si>
    <t>№ 532-кк 27.11.2012</t>
  </si>
  <si>
    <t>первая</t>
  </si>
  <si>
    <t>№ 538-кк 27.11.2012</t>
  </si>
  <si>
    <t>№ 544-кк 28.11.2012</t>
  </si>
  <si>
    <t>квалификациолнная категория тренера-преподавателя</t>
  </si>
  <si>
    <t xml:space="preserve">квалификациолнная категория инструктора-методиста </t>
  </si>
  <si>
    <t>№ 533-кк 27.11.2012</t>
  </si>
  <si>
    <t>Мегион</t>
  </si>
  <si>
    <t xml:space="preserve">№ 546-кк 28.11.2012 </t>
  </si>
  <si>
    <t xml:space="preserve">г. Пыть-Ях </t>
  </si>
  <si>
    <t>г. Сургут</t>
  </si>
  <si>
    <t>юный спортивный судья</t>
  </si>
  <si>
    <t xml:space="preserve">21.12.2012 года г. Ханты-Мансийск </t>
  </si>
  <si>
    <t>ПРОТОКОЛ №  22</t>
  </si>
  <si>
    <t xml:space="preserve">24.12.2012 года г. Ханты-Мансийск </t>
  </si>
  <si>
    <t xml:space="preserve">стрельба из арбалета </t>
  </si>
  <si>
    <t>самбо</t>
  </si>
  <si>
    <t xml:space="preserve">подтвердить </t>
  </si>
  <si>
    <t xml:space="preserve">северное многоборье </t>
  </si>
  <si>
    <t>греко-римская борьба</t>
  </si>
  <si>
    <t>прыжки на батуте, АКДи ДМТ</t>
  </si>
  <si>
    <t xml:space="preserve">Покачи </t>
  </si>
  <si>
    <t xml:space="preserve">спортивная акробатика </t>
  </si>
  <si>
    <t>бильярдный спорт</t>
  </si>
  <si>
    <t>Сургут (Федерация гиревого спорта)</t>
  </si>
  <si>
    <t xml:space="preserve">русские шашки </t>
  </si>
  <si>
    <t xml:space="preserve">пауэрлифтинг </t>
  </si>
  <si>
    <t xml:space="preserve">Лангепас </t>
  </si>
  <si>
    <t xml:space="preserve">Урай </t>
  </si>
  <si>
    <t>автомобильный спорт (картинг)</t>
  </si>
  <si>
    <t xml:space="preserve">армспорт </t>
  </si>
  <si>
    <t xml:space="preserve">пожарно-прикладной спорт </t>
  </si>
  <si>
    <t xml:space="preserve">художественная гимнастика </t>
  </si>
  <si>
    <t xml:space="preserve">настольный теннис </t>
  </si>
  <si>
    <t xml:space="preserve">баскетбол </t>
  </si>
  <si>
    <t>бодибилдинг</t>
  </si>
  <si>
    <t>спортивная акробатика</t>
  </si>
  <si>
    <t>плавание (спорт лиц с поражением ОДА)</t>
  </si>
  <si>
    <t>шашки</t>
  </si>
  <si>
    <t xml:space="preserve">биатлон </t>
  </si>
  <si>
    <t>рукопашный бой</t>
  </si>
  <si>
    <t>спортивная аэробика</t>
  </si>
  <si>
    <t>Ханты-Мансийск (ЦДО "Патриот")</t>
  </si>
  <si>
    <t>Ханты-Мансийск "КСК Мустанг"</t>
  </si>
  <si>
    <t>конный спорт</t>
  </si>
  <si>
    <t xml:space="preserve">водное поло </t>
  </si>
  <si>
    <t>пожарно-прикладной спорт</t>
  </si>
  <si>
    <t>легкая атлетика (спорт глухих)</t>
  </si>
  <si>
    <t>баскетбол</t>
  </si>
  <si>
    <t xml:space="preserve">рукопашный бой </t>
  </si>
  <si>
    <t>полиатлон (личный зачет)</t>
  </si>
  <si>
    <t>теннис</t>
  </si>
  <si>
    <t xml:space="preserve">легкая атлетика (спорт глухих) </t>
  </si>
  <si>
    <t xml:space="preserve">полиатлон (личный зачет) </t>
  </si>
  <si>
    <t xml:space="preserve">теннис </t>
  </si>
  <si>
    <t>ПРОТОКОЛ № 23</t>
  </si>
  <si>
    <t>кмс</t>
  </si>
  <si>
    <t>II спортивный разряд</t>
  </si>
  <si>
    <t>III спортивный разряд</t>
  </si>
  <si>
    <t>I юношеский спортивный разряд</t>
  </si>
  <si>
    <t>II юношеский спортивный разряд</t>
  </si>
  <si>
    <t xml:space="preserve">фигурное катание </t>
  </si>
  <si>
    <t>пауэрдифтинг</t>
  </si>
  <si>
    <t xml:space="preserve">каратэ (WKF) </t>
  </si>
  <si>
    <t xml:space="preserve">прыжки на батуте, АКДиДМТ </t>
  </si>
  <si>
    <t>мини-футбол (футзал)</t>
  </si>
  <si>
    <t xml:space="preserve">самбо </t>
  </si>
  <si>
    <t xml:space="preserve">мини-футбол </t>
  </si>
  <si>
    <t xml:space="preserve">бильярдный спорт </t>
  </si>
  <si>
    <t xml:space="preserve">синхронное плавание </t>
  </si>
  <si>
    <t>судья I категории</t>
  </si>
  <si>
    <t>судья II  категории</t>
  </si>
  <si>
    <t>судья III   категории</t>
  </si>
  <si>
    <t>Покачи</t>
  </si>
  <si>
    <t xml:space="preserve">по спорту </t>
  </si>
  <si>
    <t>футбол</t>
  </si>
  <si>
    <t>категория тренера-преподавателя</t>
  </si>
  <si>
    <t xml:space="preserve">вторая </t>
  </si>
  <si>
    <t xml:space="preserve">категория инструктора-методиста </t>
  </si>
  <si>
    <t xml:space="preserve">I спортивный разряд </t>
  </si>
  <si>
    <t xml:space="preserve">II спортивный разряд </t>
  </si>
  <si>
    <t xml:space="preserve">Кабилов Баходур Гадоевич </t>
  </si>
  <si>
    <t xml:space="preserve">заседания комиссии по аттестации спортивных судей и спортивных разрядов Ханты-Мансийского автономного округа - Югры </t>
  </si>
  <si>
    <t xml:space="preserve">05.02.2013 года г. Ханты-Мансийск </t>
  </si>
  <si>
    <t>спортивный судья</t>
  </si>
  <si>
    <t>шахматы(быстрые)</t>
  </si>
  <si>
    <t>шахматы (быстрые)</t>
  </si>
  <si>
    <t xml:space="preserve">тяжелач атлетика </t>
  </si>
  <si>
    <t xml:space="preserve">тхэквондо </t>
  </si>
  <si>
    <t>тхэквондо</t>
  </si>
  <si>
    <t>нефтеюганск</t>
  </si>
  <si>
    <t>тяжелая атлетика</t>
  </si>
  <si>
    <t xml:space="preserve">Шарапова Лариса Анатольевна </t>
  </si>
  <si>
    <t>вторая</t>
  </si>
  <si>
    <t xml:space="preserve">третья </t>
  </si>
  <si>
    <t>III  юношеский спортивный разряд</t>
  </si>
  <si>
    <t xml:space="preserve">пауэрлифтинг(спорт лиц с ПОДА) </t>
  </si>
  <si>
    <t>киокусинкай</t>
  </si>
  <si>
    <t>пауэрлифтинг(спорт лиц с ПОДА)</t>
  </si>
  <si>
    <t xml:space="preserve">Нягань </t>
  </si>
  <si>
    <t xml:space="preserve">Распопов Александр Николаевич </t>
  </si>
  <si>
    <t xml:space="preserve">Шубин Владимир Петрович </t>
  </si>
  <si>
    <t xml:space="preserve">Дзендзюра Владимир Сергеевич </t>
  </si>
  <si>
    <t xml:space="preserve">Лесников Артур Николаевич </t>
  </si>
  <si>
    <t xml:space="preserve">Адыкадиров Бекжан Жылдызбекович </t>
  </si>
  <si>
    <t xml:space="preserve">ЮША (Ханты-Мансийск </t>
  </si>
  <si>
    <t>Ходов Эдуард Викторович</t>
  </si>
  <si>
    <t>Юный фигурист</t>
  </si>
  <si>
    <t xml:space="preserve">СДЮСШОР Ханты-Мансийск </t>
  </si>
  <si>
    <t xml:space="preserve">тайский бокс </t>
  </si>
  <si>
    <t>боулинг</t>
  </si>
  <si>
    <t xml:space="preserve">мотокросс </t>
  </si>
  <si>
    <t xml:space="preserve">танцевальный спорт </t>
  </si>
  <si>
    <t>мотокросс</t>
  </si>
  <si>
    <t>стрельба из лука</t>
  </si>
  <si>
    <t>Балябина А.С.</t>
  </si>
  <si>
    <t xml:space="preserve">Машталлер Н.И. </t>
  </si>
  <si>
    <t xml:space="preserve">Кун И.Ю. </t>
  </si>
  <si>
    <t>Бадикшанова К.В.</t>
  </si>
  <si>
    <t>Рулев С.С.</t>
  </si>
  <si>
    <t xml:space="preserve">Иванова В.В. </t>
  </si>
  <si>
    <t>Косенков А.А.</t>
  </si>
  <si>
    <t>Сметанина Н.А.</t>
  </si>
  <si>
    <t xml:space="preserve">Берникова А.Д. </t>
  </si>
  <si>
    <t>Кирсанов С.С.</t>
  </si>
  <si>
    <t>Паук А.Я.</t>
  </si>
  <si>
    <t xml:space="preserve">Шмелев И.В. </t>
  </si>
  <si>
    <t>Хамзин Р.И.</t>
  </si>
  <si>
    <t xml:space="preserve">Яремчук Е.А. </t>
  </si>
  <si>
    <t>юный сс</t>
  </si>
  <si>
    <t>Федерация СТ (Ханты-Мансийск)</t>
  </si>
  <si>
    <t>Ханты-Мансийск (ФХГ)</t>
  </si>
  <si>
    <t xml:space="preserve">Управление (Ханты-Мансийск) </t>
  </si>
  <si>
    <t xml:space="preserve">ЦСП по теннису (г. Ханты-Мансийск) </t>
  </si>
  <si>
    <t xml:space="preserve">ЦСП по теннису Ханты-Мансийск </t>
  </si>
  <si>
    <t xml:space="preserve">Кроо Максим Олегович </t>
  </si>
  <si>
    <t xml:space="preserve">Саламаха Алексей Павлович </t>
  </si>
  <si>
    <t xml:space="preserve">Кривченков А.А. </t>
  </si>
  <si>
    <t xml:space="preserve">Пушников С.И. </t>
  </si>
  <si>
    <t xml:space="preserve">Самойлова Н.Л. </t>
  </si>
  <si>
    <t xml:space="preserve">ЦСПСКЮ, г. Ханты-Мансийск </t>
  </si>
  <si>
    <t xml:space="preserve">сноуборд </t>
  </si>
  <si>
    <t>(ЮКИОР)</t>
  </si>
  <si>
    <t>ЮША-Ханты-Мансийск</t>
  </si>
  <si>
    <t>ПРОТОКОЛ № 1</t>
  </si>
  <si>
    <t>ПРОТОКОЛ № 2</t>
  </si>
  <si>
    <t xml:space="preserve">Всего рассмотрено  спортивных разрядов : </t>
  </si>
  <si>
    <t>присвоено  спортивных разрядов</t>
  </si>
  <si>
    <t xml:space="preserve">"Воздержались" - 0 голосов;   </t>
  </si>
  <si>
    <t>III    спортивный разряд</t>
  </si>
  <si>
    <t>отказано (разрядов)</t>
  </si>
  <si>
    <t xml:space="preserve">Дубровский                                                                                                                              Геннадий Петрович - </t>
  </si>
  <si>
    <t>Фаттахова                                                                       Оксана Владимировна -</t>
  </si>
  <si>
    <t>Гайнуллина                                                                          Ирина Владимировна-</t>
  </si>
  <si>
    <t>Федоров                                                                                              Дмитрий Николаевич -</t>
  </si>
  <si>
    <t>Г.П. Дубровский</t>
  </si>
  <si>
    <t>О.В. Фаттахова</t>
  </si>
  <si>
    <t>И.В. Гайнуллина</t>
  </si>
  <si>
    <t>Д.Н. Федоров</t>
  </si>
  <si>
    <t>присвоено  спортивных судей</t>
  </si>
  <si>
    <t xml:space="preserve">Начало работы: 16:00 </t>
  </si>
  <si>
    <t xml:space="preserve">заседания комиссии по аттестации спортивных судей и спортивных разрядов  города Югорска </t>
  </si>
  <si>
    <t xml:space="preserve">  </t>
  </si>
  <si>
    <t>ПРОТОКОЛ № 3</t>
  </si>
  <si>
    <t>ПРОТОКОЛ № 4</t>
  </si>
  <si>
    <t>ПРОТОКОЛ № 5</t>
  </si>
  <si>
    <t>ПРОТОКОЛ № 6</t>
  </si>
  <si>
    <t>ПРОТОКОЛ № 7</t>
  </si>
  <si>
    <t>Количество участников не соответствует требованиям ЕВСК</t>
  </si>
  <si>
    <t>ПРОТОКОЛ № 8</t>
  </si>
  <si>
    <t>спортивный судья 2 категории</t>
  </si>
  <si>
    <t>спортивный судья II категории</t>
  </si>
  <si>
    <t>ПРОТОКОЛ № 9</t>
  </si>
  <si>
    <t>"ЗА" - 4 голосов;</t>
  </si>
  <si>
    <t>МБУ СШОР "Центр Югорского спорта"</t>
  </si>
  <si>
    <t>II   спортивный разряд</t>
  </si>
  <si>
    <t>III   юношеский спортивный разряд</t>
  </si>
  <si>
    <t>ПРОТОКОЛ № 10</t>
  </si>
  <si>
    <t>БУ ХМАО-Югры "Центр адаптивного спорта"</t>
  </si>
  <si>
    <t>КСК "НОРД" ООО "Газпром трансгаз Югорск</t>
  </si>
  <si>
    <t>II  юношеский спортивный разряд</t>
  </si>
  <si>
    <t>II    спортивный разряд</t>
  </si>
  <si>
    <t>хоккей</t>
  </si>
  <si>
    <t>художественная гимнастика</t>
  </si>
  <si>
    <t>заместитель директора МБУ СШОР "Центр Югорского спорта"", член комиссии;</t>
  </si>
  <si>
    <t>начальник отдела МБУ СШОР "Центр Югорского спорта", член комиссии;</t>
  </si>
  <si>
    <t>начальник отдела МБУ СШОР "Центр Югорского спорта", член комиссии.</t>
  </si>
  <si>
    <t xml:space="preserve">III юношеский спортивный разряд </t>
  </si>
  <si>
    <t xml:space="preserve">заседания комиссии по аттестации спортивных судей и спортивных разрядов                      города Югорска </t>
  </si>
  <si>
    <t>Спортивный судья 2 категории</t>
  </si>
  <si>
    <t>Губина Элла Алексеевна</t>
  </si>
  <si>
    <t>специалист-эксперт управления социальной политики, заместитель председателя комиссии</t>
  </si>
  <si>
    <t>III юношеский спортивный разрад</t>
  </si>
  <si>
    <t>Э.А Губина</t>
  </si>
  <si>
    <t>Э.А. Губина</t>
  </si>
  <si>
    <t>Культурно-спортивный комплекс "НОРД" ООО "Газпром трансгаз Югорск"</t>
  </si>
  <si>
    <t>авиамодельный спорт</t>
  </si>
  <si>
    <t>спорт слепых (плавание)</t>
  </si>
  <si>
    <t xml:space="preserve">заместитель начальника управления социальной политики администрации городжа Югорска, председатель комиссии      </t>
  </si>
  <si>
    <t>КСК "НОРД" ООО "Газпром трансгаз Югорск"</t>
  </si>
  <si>
    <t>Волейбол</t>
  </si>
  <si>
    <t>Легкая атлетика</t>
  </si>
  <si>
    <t>спорт лиц с поражением ОДА (плавание)</t>
  </si>
  <si>
    <t>11.01.2022 года г. Югорск</t>
  </si>
  <si>
    <t>№1 11.01.2022</t>
  </si>
  <si>
    <t>27.01.2022 года г. Югорск</t>
  </si>
  <si>
    <t>№ 2 27.01.2022</t>
  </si>
  <si>
    <t>РФСОО "Федерация Тхэквондо ИТФ ХМАО-Югры"</t>
  </si>
  <si>
    <t>№3  27.01.2022</t>
  </si>
  <si>
    <t>№ 4  27.01.2022</t>
  </si>
  <si>
    <t>№ 5 27.01.2022</t>
  </si>
  <si>
    <t>№ 6 27.01.2022</t>
  </si>
  <si>
    <t>№ 7 27.01.2022</t>
  </si>
  <si>
    <t>№ 8 27.01.2022</t>
  </si>
  <si>
    <t xml:space="preserve">заседания комиссии по аттестации спортивных судей и спортивных разрядов                  города Югорска </t>
  </si>
  <si>
    <t>22.02.2022 года г. Югорск</t>
  </si>
  <si>
    <t>№ 9 22.02.2022</t>
  </si>
  <si>
    <t xml:space="preserve"> № 9 22.02.2022</t>
  </si>
  <si>
    <t>22.04.2022 года г. Югорск</t>
  </si>
  <si>
    <t xml:space="preserve"> № 10  22.04.2022</t>
  </si>
  <si>
    <t>№ 11  22.04.2022</t>
  </si>
  <si>
    <t>№ 12  22.04.2022</t>
  </si>
  <si>
    <t>спорт лиц с интелектуальными нарушениями (пауэрлифтинг)</t>
  </si>
  <si>
    <t>№ 13  22.04.2022</t>
  </si>
  <si>
    <t>20.05.2022 года г. Югорск</t>
  </si>
  <si>
    <t xml:space="preserve"> № 14  20.05.2022</t>
  </si>
  <si>
    <t>Тхэквондо ИТФ</t>
  </si>
  <si>
    <t>№ 15  20.05.2022</t>
  </si>
  <si>
    <t>№ 16  20.05.2022</t>
  </si>
  <si>
    <t>Спортивная аэробика</t>
  </si>
  <si>
    <t>№17  20.05.2022</t>
  </si>
  <si>
    <t>"Всероссийская федерация спорта лиц с интелектуальными нарушениями" ХМАО-Югры</t>
  </si>
  <si>
    <t>№ 18 20.05.2022</t>
  </si>
  <si>
    <t>спорт лиц с поражением ОДА (пауэлифтинг)</t>
  </si>
  <si>
    <t>спорт слепых (пауэрлифтинг)</t>
  </si>
  <si>
    <t>№ 19  20.05.2022</t>
  </si>
  <si>
    <t>Автономная некоммерческая организация "Военно-патриотический клуб Варяг"</t>
  </si>
  <si>
    <t xml:space="preserve">Дзюдо </t>
  </si>
  <si>
    <t>№ 20  20.05.2022</t>
  </si>
  <si>
    <t>РСОО "Федерация страйкбола" ХМАО-Югры</t>
  </si>
  <si>
    <t>страйкбол</t>
  </si>
  <si>
    <t>Спортивный судья 3 категории</t>
  </si>
  <si>
    <t>24.06.2022 года г. Югорск</t>
  </si>
  <si>
    <t xml:space="preserve"> №20 24.06.2022</t>
  </si>
  <si>
    <t>№ 20  24.06.2022</t>
  </si>
  <si>
    <t>№ 21  24.06.2022</t>
  </si>
  <si>
    <t>КСК "НОРД" ООО "газпром трансгаз Югорск"</t>
  </si>
  <si>
    <t>II юношеский спортивный разрад</t>
  </si>
  <si>
    <t>№ 22  24.06.2022</t>
  </si>
  <si>
    <t>спорт лиц с интеллектуальными нарушениями (Плавание)</t>
  </si>
  <si>
    <t>19.08.2022 года г. Югорск</t>
  </si>
  <si>
    <t>№23 19.08.2022</t>
  </si>
  <si>
    <t>плавание (спорт лиц с поражением ОДА</t>
  </si>
  <si>
    <t>пауэрлифтинг (спорт лиц с поражением ОДА)</t>
  </si>
  <si>
    <t>плавание (спорт слепых)</t>
  </si>
  <si>
    <t>пауэрлифтинг (спорт слепых)</t>
  </si>
  <si>
    <t>пауэрлифтинг (спорт лиц с интелектуальными нарушениями</t>
  </si>
  <si>
    <t>плавание (спорт лиц с интелектуальными нарушениями</t>
  </si>
  <si>
    <t>23.09.2022 года г. Югорск</t>
  </si>
  <si>
    <t>№ 24  23.09.2022</t>
  </si>
  <si>
    <t>АНО "Военно-патриотический клуб "ВАРЯГ"</t>
  </si>
  <si>
    <t>№ 25  23.09.2022</t>
  </si>
  <si>
    <t>№ 26  23.09.2022</t>
  </si>
  <si>
    <t>БУ ХМАО-Югры "Центр адативного спорта"</t>
  </si>
  <si>
    <t>БУ ХМАО-Югры "центр адаптивного спорта"</t>
  </si>
  <si>
    <t>спорт с нарушением опорно-двигательного аппарата (пауэрлифтинг)</t>
  </si>
  <si>
    <t>спортивный судья III категории</t>
  </si>
  <si>
    <t>18.11.2022 года г. Югорск</t>
  </si>
  <si>
    <t>№ 27 18.11.2022</t>
  </si>
  <si>
    <t xml:space="preserve"> №29  18.11.2022</t>
  </si>
  <si>
    <t>№ 28 18.11.2022</t>
  </si>
  <si>
    <t>№ 30 18.11.2022</t>
  </si>
  <si>
    <t>16.12.2022 года г. Югорск</t>
  </si>
  <si>
    <t>№ 31  16.12.2022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</si>
</sst>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b/>
      <sz val="10"/>
      <color theme="3" tint="0.3999755851924192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3" tint="0.39997558519241921"/>
      <name val="Times New Roman"/>
      <family val="1"/>
      <charset val="204"/>
    </font>
    <font>
      <b/>
      <sz val="10"/>
      <color theme="3" tint="0.39997558519241921"/>
      <name val="Times New Roman"/>
      <family val="1"/>
      <charset val="204"/>
    </font>
    <font>
      <b/>
      <sz val="9"/>
      <color theme="3" tint="0.39997558519241921"/>
      <name val="Times New Roman"/>
      <family val="1"/>
      <charset val="204"/>
    </font>
    <font>
      <sz val="9"/>
      <color rgb="FF0070C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B05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rgb="FF0070C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9"/>
      <color rgb="FF00B050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sz val="10"/>
      <color rgb="FF7030A0"/>
      <name val="Times New Roman"/>
      <family val="1"/>
      <charset val="204"/>
    </font>
    <font>
      <sz val="9"/>
      <color rgb="FF7030A0"/>
      <name val="Times New Roman"/>
      <family val="1"/>
      <charset val="204"/>
    </font>
    <font>
      <sz val="8"/>
      <color rgb="FF7030A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theme="1" tint="4.9989318521683403E-2"/>
      <name val="Times New Roman"/>
      <family val="1"/>
      <charset val="204"/>
    </font>
    <font>
      <sz val="11"/>
      <color theme="1" tint="4.9989318521683403E-2"/>
      <name val="Times New Roman"/>
      <family val="1"/>
      <charset val="204"/>
    </font>
    <font>
      <b/>
      <sz val="11"/>
      <color theme="1" tint="4.9989318521683403E-2"/>
      <name val="Calibri"/>
      <family val="2"/>
      <scheme val="minor"/>
    </font>
    <font>
      <b/>
      <sz val="10"/>
      <color theme="1" tint="4.9989318521683403E-2"/>
      <name val="Times New Roman"/>
      <family val="1"/>
      <charset val="204"/>
    </font>
    <font>
      <b/>
      <sz val="9"/>
      <color theme="1" tint="4.9989318521683403E-2"/>
      <name val="Times New Roman"/>
      <family val="1"/>
      <charset val="204"/>
    </font>
    <font>
      <sz val="9"/>
      <color theme="1" tint="4.9989318521683403E-2"/>
      <name val="Times New Roman"/>
      <family val="1"/>
      <charset val="204"/>
    </font>
    <font>
      <sz val="10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b/>
      <sz val="8"/>
      <color theme="1" tint="4.9989318521683403E-2"/>
      <name val="Times New Roman"/>
      <family val="1"/>
      <charset val="204"/>
    </font>
    <font>
      <b/>
      <sz val="11"/>
      <color rgb="FF00B050"/>
      <name val="Times New Roman"/>
      <family val="1"/>
      <charset val="204"/>
    </font>
    <font>
      <sz val="11"/>
      <color rgb="FF00B050"/>
      <name val="Calibri"/>
      <family val="2"/>
      <scheme val="minor"/>
    </font>
    <font>
      <b/>
      <sz val="9"/>
      <color rgb="FF00B05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rgb="FF00B0F0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b/>
      <sz val="11"/>
      <color rgb="FF00B05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C00000"/>
      <name val="Calibri"/>
      <family val="2"/>
      <scheme val="minor"/>
    </font>
    <font>
      <sz val="10"/>
      <name val="Calibri"/>
      <family val="2"/>
      <scheme val="minor"/>
    </font>
    <font>
      <b/>
      <sz val="13"/>
      <color theme="1"/>
      <name val="PT Astra Serif"/>
      <family val="1"/>
      <charset val="204"/>
    </font>
    <font>
      <sz val="13"/>
      <color theme="1"/>
      <name val="PT Astra Serif"/>
      <family val="1"/>
      <charset val="204"/>
    </font>
    <font>
      <sz val="13"/>
      <name val="PT Astra Serif"/>
      <family val="1"/>
      <charset val="204"/>
    </font>
    <font>
      <b/>
      <sz val="13"/>
      <name val="PT Astra Serif"/>
      <family val="1"/>
      <charset val="204"/>
    </font>
    <font>
      <b/>
      <sz val="11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sz val="11"/>
      <name val="PT Astra Serif"/>
      <family val="1"/>
      <charset val="204"/>
    </font>
    <font>
      <sz val="12"/>
      <name val="PT Astra Serif"/>
      <family val="1"/>
      <charset val="204"/>
    </font>
    <font>
      <sz val="12"/>
      <color theme="1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b/>
      <sz val="11"/>
      <name val="PT Astra Serif"/>
      <family val="1"/>
      <charset val="204"/>
    </font>
    <font>
      <b/>
      <sz val="10"/>
      <name val="PT Astra Serif"/>
      <family val="1"/>
      <charset val="204"/>
    </font>
    <font>
      <sz val="8"/>
      <color theme="1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b/>
      <sz val="14"/>
      <color theme="1"/>
      <name val="PT Astra Serif"/>
      <family val="1"/>
      <charset val="204"/>
    </font>
    <font>
      <sz val="14"/>
      <color theme="1"/>
      <name val="PT Astra Serif"/>
      <family val="1"/>
      <charset val="204"/>
    </font>
    <font>
      <sz val="14"/>
      <name val="PT Astra Serif"/>
      <family val="1"/>
      <charset val="204"/>
    </font>
    <font>
      <b/>
      <sz val="14"/>
      <name val="PT Astra Serif"/>
      <family val="1"/>
      <charset val="204"/>
    </font>
    <font>
      <sz val="13"/>
      <name val="Times New Roman"/>
      <family val="1"/>
      <charset val="204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08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9" fillId="0" borderId="1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11" fillId="0" borderId="1" xfId="0" applyFont="1" applyBorder="1"/>
    <xf numFmtId="0" fontId="7" fillId="0" borderId="0" xfId="0" applyFont="1" applyBorder="1"/>
    <xf numFmtId="0" fontId="7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wrapText="1"/>
    </xf>
    <xf numFmtId="0" fontId="7" fillId="0" borderId="1" xfId="0" applyFont="1" applyBorder="1"/>
    <xf numFmtId="0" fontId="13" fillId="0" borderId="1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3" fillId="0" borderId="1" xfId="0" applyFont="1" applyBorder="1" applyAlignment="1">
      <alignment wrapText="1"/>
    </xf>
    <xf numFmtId="0" fontId="13" fillId="0" borderId="1" xfId="0" applyFont="1" applyBorder="1"/>
    <xf numFmtId="0" fontId="12" fillId="0" borderId="4" xfId="0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14" fillId="0" borderId="1" xfId="0" applyFont="1" applyBorder="1" applyAlignment="1">
      <alignment wrapText="1"/>
    </xf>
    <xf numFmtId="0" fontId="7" fillId="0" borderId="0" xfId="0" applyFont="1" applyBorder="1" applyAlignment="1">
      <alignment horizontal="left"/>
    </xf>
    <xf numFmtId="0" fontId="13" fillId="0" borderId="0" xfId="0" applyFont="1" applyBorder="1"/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7" fillId="0" borderId="5" xfId="0" applyFont="1" applyBorder="1" applyAlignment="1"/>
    <xf numFmtId="0" fontId="12" fillId="0" borderId="4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12" fillId="0" borderId="4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8" fillId="0" borderId="1" xfId="0" applyFont="1" applyBorder="1" applyAlignment="1">
      <alignment horizontal="center"/>
    </xf>
    <xf numFmtId="0" fontId="18" fillId="0" borderId="5" xfId="0" applyFont="1" applyBorder="1" applyAlignment="1"/>
    <xf numFmtId="0" fontId="13" fillId="0" borderId="1" xfId="0" applyFont="1" applyBorder="1" applyAlignment="1">
      <alignment horizontal="center"/>
    </xf>
    <xf numFmtId="0" fontId="17" fillId="0" borderId="0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12" fillId="0" borderId="4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0" borderId="4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6" fillId="0" borderId="0" xfId="0" applyFont="1" applyBorder="1" applyAlignment="1">
      <alignment horizontal="right" wrapText="1"/>
    </xf>
    <xf numFmtId="0" fontId="6" fillId="0" borderId="0" xfId="0" applyFont="1"/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6" fillId="0" borderId="0" xfId="0" applyFont="1" applyBorder="1" applyAlignment="1">
      <alignment horizontal="right" wrapText="1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ill="1"/>
    <xf numFmtId="0" fontId="7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wrapText="1"/>
    </xf>
    <xf numFmtId="0" fontId="7" fillId="2" borderId="1" xfId="0" applyFont="1" applyFill="1" applyBorder="1"/>
    <xf numFmtId="0" fontId="13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wrapText="1"/>
    </xf>
    <xf numFmtId="0" fontId="12" fillId="2" borderId="5" xfId="0" applyFont="1" applyFill="1" applyBorder="1" applyAlignment="1">
      <alignment horizontal="center" wrapText="1"/>
    </xf>
    <xf numFmtId="0" fontId="12" fillId="2" borderId="4" xfId="0" applyFont="1" applyFill="1" applyBorder="1" applyAlignment="1">
      <alignment horizontal="center" wrapText="1"/>
    </xf>
    <xf numFmtId="0" fontId="13" fillId="2" borderId="1" xfId="0" applyFont="1" applyFill="1" applyBorder="1"/>
    <xf numFmtId="0" fontId="12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wrapText="1"/>
    </xf>
    <xf numFmtId="0" fontId="21" fillId="0" borderId="1" xfId="0" applyFont="1" applyBorder="1"/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7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" wrapText="1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right" wrapText="1"/>
    </xf>
    <xf numFmtId="0" fontId="13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0" fontId="12" fillId="0" borderId="5" xfId="0" applyFont="1" applyFill="1" applyBorder="1" applyAlignment="1">
      <alignment horizontal="center" wrapText="1"/>
    </xf>
    <xf numFmtId="0" fontId="7" fillId="0" borderId="1" xfId="0" applyFont="1" applyFill="1" applyBorder="1"/>
    <xf numFmtId="0" fontId="12" fillId="0" borderId="1" xfId="0" applyFont="1" applyFill="1" applyBorder="1" applyAlignment="1">
      <alignment wrapText="1"/>
    </xf>
    <xf numFmtId="0" fontId="12" fillId="0" borderId="4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wrapText="1"/>
    </xf>
    <xf numFmtId="0" fontId="12" fillId="0" borderId="4" xfId="0" applyFont="1" applyFill="1" applyBorder="1" applyAlignment="1">
      <alignment horizontal="center" wrapText="1"/>
    </xf>
    <xf numFmtId="0" fontId="12" fillId="0" borderId="5" xfId="0" applyFont="1" applyFill="1" applyBorder="1" applyAlignment="1">
      <alignment horizontal="center" wrapText="1"/>
    </xf>
    <xf numFmtId="0" fontId="7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 wrapText="1"/>
    </xf>
    <xf numFmtId="0" fontId="12" fillId="0" borderId="5" xfId="0" applyFont="1" applyFill="1" applyBorder="1" applyAlignment="1">
      <alignment horizontal="center" wrapText="1"/>
    </xf>
    <xf numFmtId="0" fontId="19" fillId="0" borderId="11" xfId="0" applyFont="1" applyFill="1" applyBorder="1" applyAlignment="1">
      <alignment vertical="top"/>
    </xf>
    <xf numFmtId="0" fontId="19" fillId="0" borderId="0" xfId="0" applyFont="1" applyFill="1" applyBorder="1" applyAlignment="1">
      <alignment vertical="top"/>
    </xf>
    <xf numFmtId="0" fontId="13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0" fontId="7" fillId="0" borderId="0" xfId="0" applyFont="1" applyFill="1" applyBorder="1"/>
    <xf numFmtId="0" fontId="0" fillId="0" borderId="0" xfId="0" applyFill="1" applyBorder="1"/>
    <xf numFmtId="0" fontId="12" fillId="0" borderId="4" xfId="0" applyFont="1" applyFill="1" applyBorder="1" applyAlignment="1">
      <alignment horizontal="center" wrapText="1"/>
    </xf>
    <xf numFmtId="0" fontId="12" fillId="0" borderId="5" xfId="0" applyFont="1" applyFill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6" fillId="0" borderId="0" xfId="0" applyFont="1" applyBorder="1" applyAlignment="1">
      <alignment horizontal="right" wrapText="1"/>
    </xf>
    <xf numFmtId="0" fontId="12" fillId="0" borderId="4" xfId="0" applyFont="1" applyFill="1" applyBorder="1" applyAlignment="1">
      <alignment horizontal="center" wrapText="1"/>
    </xf>
    <xf numFmtId="0" fontId="12" fillId="0" borderId="5" xfId="0" applyFont="1" applyFill="1" applyBorder="1" applyAlignment="1">
      <alignment horizontal="center" wrapText="1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right" wrapText="1"/>
    </xf>
    <xf numFmtId="0" fontId="12" fillId="0" borderId="4" xfId="0" applyFont="1" applyFill="1" applyBorder="1" applyAlignment="1">
      <alignment horizontal="center" wrapText="1"/>
    </xf>
    <xf numFmtId="0" fontId="12" fillId="0" borderId="5" xfId="0" applyFont="1" applyFill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19" fillId="0" borderId="0" xfId="0" applyFont="1" applyAlignment="1">
      <alignment vertical="center" wrapText="1"/>
    </xf>
    <xf numFmtId="0" fontId="22" fillId="0" borderId="0" xfId="0" applyFont="1" applyAlignment="1">
      <alignment horizontal="left"/>
    </xf>
    <xf numFmtId="0" fontId="19" fillId="0" borderId="0" xfId="0" applyFont="1"/>
    <xf numFmtId="0" fontId="19" fillId="0" borderId="0" xfId="0" applyFont="1" applyAlignment="1">
      <alignment horizontal="left" vertical="top" wrapText="1"/>
    </xf>
    <xf numFmtId="0" fontId="23" fillId="0" borderId="0" xfId="0" applyFont="1"/>
    <xf numFmtId="0" fontId="19" fillId="0" borderId="0" xfId="0" applyFont="1" applyAlignment="1">
      <alignment horizontal="left" wrapText="1"/>
    </xf>
    <xf numFmtId="0" fontId="19" fillId="0" borderId="0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4" xfId="0" applyFont="1" applyFill="1" applyBorder="1" applyAlignment="1">
      <alignment horizontal="center" wrapText="1"/>
    </xf>
    <xf numFmtId="0" fontId="12" fillId="0" borderId="5" xfId="0" applyFont="1" applyFill="1" applyBorder="1" applyAlignment="1">
      <alignment horizontal="center" wrapText="1"/>
    </xf>
    <xf numFmtId="0" fontId="19" fillId="0" borderId="0" xfId="0" applyFont="1" applyAlignment="1">
      <alignment horizontal="left"/>
    </xf>
    <xf numFmtId="0" fontId="20" fillId="0" borderId="11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12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 wrapText="1"/>
    </xf>
    <xf numFmtId="0" fontId="24" fillId="0" borderId="5" xfId="0" applyFont="1" applyFill="1" applyBorder="1" applyAlignment="1">
      <alignment horizontal="center" wrapText="1"/>
    </xf>
    <xf numFmtId="0" fontId="16" fillId="0" borderId="1" xfId="0" applyFont="1" applyFill="1" applyBorder="1"/>
    <xf numFmtId="0" fontId="24" fillId="0" borderId="1" xfId="0" applyFont="1" applyFill="1" applyBorder="1" applyAlignment="1">
      <alignment wrapText="1"/>
    </xf>
    <xf numFmtId="0" fontId="25" fillId="0" borderId="1" xfId="0" applyFont="1" applyFill="1" applyBorder="1" applyAlignment="1">
      <alignment horizontal="center" wrapText="1"/>
    </xf>
    <xf numFmtId="0" fontId="19" fillId="0" borderId="1" xfId="0" applyFont="1" applyFill="1" applyBorder="1" applyAlignment="1">
      <alignment horizontal="center"/>
    </xf>
    <xf numFmtId="0" fontId="25" fillId="0" borderId="5" xfId="0" applyFont="1" applyFill="1" applyBorder="1" applyAlignment="1">
      <alignment horizontal="center" wrapText="1"/>
    </xf>
    <xf numFmtId="0" fontId="19" fillId="0" borderId="1" xfId="0" applyFont="1" applyFill="1" applyBorder="1"/>
    <xf numFmtId="0" fontId="25" fillId="0" borderId="1" xfId="0" applyFont="1" applyFill="1" applyBorder="1" applyAlignment="1">
      <alignment wrapText="1"/>
    </xf>
    <xf numFmtId="0" fontId="25" fillId="0" borderId="4" xfId="0" applyFont="1" applyFill="1" applyBorder="1" applyAlignment="1">
      <alignment horizontal="center" wrapText="1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right" wrapText="1"/>
    </xf>
    <xf numFmtId="0" fontId="12" fillId="0" borderId="4" xfId="0" applyFont="1" applyFill="1" applyBorder="1" applyAlignment="1">
      <alignment horizontal="center" wrapText="1"/>
    </xf>
    <xf numFmtId="0" fontId="12" fillId="0" borderId="5" xfId="0" applyFont="1" applyFill="1" applyBorder="1" applyAlignment="1">
      <alignment horizontal="center" wrapText="1"/>
    </xf>
    <xf numFmtId="0" fontId="22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24" fillId="0" borderId="5" xfId="0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center" wrapText="1"/>
    </xf>
    <xf numFmtId="0" fontId="25" fillId="3" borderId="1" xfId="0" applyFont="1" applyFill="1" applyBorder="1" applyAlignment="1">
      <alignment horizontal="center" wrapText="1"/>
    </xf>
    <xf numFmtId="0" fontId="24" fillId="3" borderId="1" xfId="0" applyFont="1" applyFill="1" applyBorder="1" applyAlignment="1">
      <alignment horizontal="center" wrapText="1"/>
    </xf>
    <xf numFmtId="0" fontId="24" fillId="3" borderId="5" xfId="0" applyFont="1" applyFill="1" applyBorder="1" applyAlignment="1">
      <alignment horizontal="center" wrapText="1"/>
    </xf>
    <xf numFmtId="0" fontId="12" fillId="3" borderId="4" xfId="0" applyFont="1" applyFill="1" applyBorder="1" applyAlignment="1">
      <alignment horizontal="center" wrapText="1"/>
    </xf>
    <xf numFmtId="0" fontId="12" fillId="3" borderId="5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right" wrapText="1"/>
    </xf>
    <xf numFmtId="0" fontId="0" fillId="0" borderId="0" xfId="0" applyAlignment="1">
      <alignment horizontal="left"/>
    </xf>
    <xf numFmtId="0" fontId="12" fillId="0" borderId="4" xfId="0" applyFont="1" applyFill="1" applyBorder="1" applyAlignment="1">
      <alignment horizontal="center" wrapText="1"/>
    </xf>
    <xf numFmtId="0" fontId="12" fillId="0" borderId="5" xfId="0" applyFont="1" applyFill="1" applyBorder="1" applyAlignment="1">
      <alignment horizontal="center" wrapText="1"/>
    </xf>
    <xf numFmtId="0" fontId="22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26" fillId="0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 wrapText="1"/>
    </xf>
    <xf numFmtId="0" fontId="27" fillId="0" borderId="5" xfId="0" applyFont="1" applyFill="1" applyBorder="1" applyAlignment="1">
      <alignment horizontal="center" wrapText="1"/>
    </xf>
    <xf numFmtId="0" fontId="26" fillId="0" borderId="1" xfId="0" applyFont="1" applyFill="1" applyBorder="1"/>
    <xf numFmtId="0" fontId="27" fillId="0" borderId="1" xfId="0" applyFont="1" applyFill="1" applyBorder="1" applyAlignment="1">
      <alignment wrapText="1"/>
    </xf>
    <xf numFmtId="0" fontId="27" fillId="0" borderId="4" xfId="0" applyFont="1" applyFill="1" applyBorder="1" applyAlignment="1">
      <alignment horizontal="center" wrapText="1"/>
    </xf>
    <xf numFmtId="0" fontId="27" fillId="0" borderId="1" xfId="0" applyFont="1" applyFill="1" applyBorder="1" applyAlignment="1">
      <alignment horizontal="center"/>
    </xf>
    <xf numFmtId="0" fontId="28" fillId="0" borderId="1" xfId="0" applyFont="1" applyFill="1" applyBorder="1" applyAlignment="1">
      <alignment wrapText="1"/>
    </xf>
    <xf numFmtId="0" fontId="29" fillId="0" borderId="1" xfId="0" applyFont="1" applyFill="1" applyBorder="1"/>
    <xf numFmtId="0" fontId="13" fillId="0" borderId="1" xfId="0" applyFont="1" applyFill="1" applyBorder="1" applyAlignment="1">
      <alignment horizontal="left"/>
    </xf>
    <xf numFmtId="0" fontId="26" fillId="0" borderId="1" xfId="0" applyFont="1" applyFill="1" applyBorder="1" applyAlignment="1">
      <alignment horizontal="left"/>
    </xf>
    <xf numFmtId="0" fontId="27" fillId="0" borderId="1" xfId="0" applyFont="1" applyFill="1" applyBorder="1" applyAlignment="1">
      <alignment horizontal="left" wrapText="1"/>
    </xf>
    <xf numFmtId="0" fontId="27" fillId="0" borderId="4" xfId="0" applyFont="1" applyFill="1" applyBorder="1" applyAlignment="1">
      <alignment horizontal="left" wrapText="1"/>
    </xf>
    <xf numFmtId="0" fontId="27" fillId="0" borderId="5" xfId="0" applyFont="1" applyFill="1" applyBorder="1" applyAlignment="1">
      <alignment horizontal="left" wrapText="1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right" wrapText="1"/>
    </xf>
    <xf numFmtId="0" fontId="22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6" fillId="0" borderId="0" xfId="0" applyFont="1" applyBorder="1" applyAlignment="1">
      <alignment horizontal="right" wrapText="1"/>
    </xf>
    <xf numFmtId="0" fontId="30" fillId="0" borderId="1" xfId="0" applyFont="1" applyBorder="1" applyAlignment="1">
      <alignment horizontal="center"/>
    </xf>
    <xf numFmtId="0" fontId="30" fillId="0" borderId="1" xfId="0" applyFont="1" applyBorder="1" applyAlignment="1">
      <alignment horizontal="center" wrapText="1"/>
    </xf>
    <xf numFmtId="0" fontId="30" fillId="0" borderId="1" xfId="0" applyFont="1" applyBorder="1" applyAlignment="1">
      <alignment horizontal="center" wrapText="1"/>
    </xf>
    <xf numFmtId="0" fontId="26" fillId="0" borderId="1" xfId="0" applyFont="1" applyBorder="1"/>
    <xf numFmtId="0" fontId="32" fillId="0" borderId="1" xfId="0" applyFont="1" applyFill="1" applyBorder="1"/>
    <xf numFmtId="0" fontId="31" fillId="0" borderId="1" xfId="0" applyFont="1" applyFill="1" applyBorder="1" applyAlignment="1">
      <alignment horizontal="center"/>
    </xf>
    <xf numFmtId="0" fontId="33" fillId="0" borderId="1" xfId="0" applyFont="1" applyFill="1" applyBorder="1" applyAlignment="1">
      <alignment horizontal="center" wrapText="1"/>
    </xf>
    <xf numFmtId="0" fontId="33" fillId="0" borderId="4" xfId="0" applyFont="1" applyFill="1" applyBorder="1" applyAlignment="1">
      <alignment horizontal="center" wrapText="1"/>
    </xf>
    <xf numFmtId="0" fontId="33" fillId="0" borderId="5" xfId="0" applyFont="1" applyFill="1" applyBorder="1" applyAlignment="1">
      <alignment horizontal="center" wrapText="1"/>
    </xf>
    <xf numFmtId="0" fontId="31" fillId="0" borderId="1" xfId="0" applyFont="1" applyFill="1" applyBorder="1"/>
    <xf numFmtId="0" fontId="33" fillId="0" borderId="5" xfId="0" applyFont="1" applyFill="1" applyBorder="1" applyAlignment="1">
      <alignment horizontal="center" wrapText="1"/>
    </xf>
    <xf numFmtId="0" fontId="33" fillId="0" borderId="1" xfId="0" applyFont="1" applyFill="1" applyBorder="1" applyAlignment="1">
      <alignment wrapText="1"/>
    </xf>
    <xf numFmtId="0" fontId="33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wrapText="1"/>
    </xf>
    <xf numFmtId="0" fontId="33" fillId="0" borderId="4" xfId="0" applyFont="1" applyFill="1" applyBorder="1" applyAlignment="1">
      <alignment horizontal="center" wrapText="1"/>
    </xf>
    <xf numFmtId="0" fontId="33" fillId="0" borderId="5" xfId="0" applyFont="1" applyFill="1" applyBorder="1" applyAlignment="1">
      <alignment horizontal="center" wrapText="1"/>
    </xf>
    <xf numFmtId="0" fontId="33" fillId="0" borderId="4" xfId="0" applyFont="1" applyFill="1" applyBorder="1" applyAlignment="1">
      <alignment horizontal="center" wrapText="1"/>
    </xf>
    <xf numFmtId="0" fontId="33" fillId="0" borderId="5" xfId="0" applyFont="1" applyFill="1" applyBorder="1" applyAlignment="1">
      <alignment horizontal="center" wrapText="1"/>
    </xf>
    <xf numFmtId="0" fontId="33" fillId="0" borderId="4" xfId="0" applyFont="1" applyFill="1" applyBorder="1" applyAlignment="1">
      <alignment horizontal="center" wrapText="1"/>
    </xf>
    <xf numFmtId="0" fontId="33" fillId="0" borderId="5" xfId="0" applyFont="1" applyFill="1" applyBorder="1" applyAlignment="1">
      <alignment horizontal="center" wrapText="1"/>
    </xf>
    <xf numFmtId="0" fontId="33" fillId="0" borderId="4" xfId="0" applyFont="1" applyFill="1" applyBorder="1" applyAlignment="1">
      <alignment horizontal="center" wrapText="1"/>
    </xf>
    <xf numFmtId="0" fontId="33" fillId="0" borderId="5" xfId="0" applyFont="1" applyFill="1" applyBorder="1" applyAlignment="1">
      <alignment horizontal="center" wrapText="1"/>
    </xf>
    <xf numFmtId="0" fontId="33" fillId="0" borderId="4" xfId="0" applyFont="1" applyFill="1" applyBorder="1" applyAlignment="1">
      <alignment horizontal="center" wrapText="1"/>
    </xf>
    <xf numFmtId="0" fontId="33" fillId="0" borderId="5" xfId="0" applyFont="1" applyFill="1" applyBorder="1" applyAlignment="1">
      <alignment horizontal="center" wrapText="1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30" fillId="0" borderId="1" xfId="0" applyFont="1" applyBorder="1"/>
    <xf numFmtId="0" fontId="33" fillId="0" borderId="4" xfId="0" applyFont="1" applyFill="1" applyBorder="1" applyAlignment="1">
      <alignment horizontal="center" wrapText="1"/>
    </xf>
    <xf numFmtId="0" fontId="33" fillId="0" borderId="5" xfId="0" applyFont="1" applyFill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6" fillId="0" borderId="0" xfId="0" applyFont="1" applyBorder="1" applyAlignment="1">
      <alignment horizontal="right" wrapText="1"/>
    </xf>
    <xf numFmtId="0" fontId="33" fillId="0" borderId="4" xfId="0" applyFont="1" applyFill="1" applyBorder="1" applyAlignment="1">
      <alignment horizontal="center" wrapText="1"/>
    </xf>
    <xf numFmtId="0" fontId="33" fillId="0" borderId="5" xfId="0" applyFont="1" applyFill="1" applyBorder="1" applyAlignment="1">
      <alignment horizontal="center" wrapText="1"/>
    </xf>
    <xf numFmtId="0" fontId="30" fillId="0" borderId="1" xfId="0" applyFont="1" applyBorder="1" applyAlignment="1">
      <alignment horizontal="center" wrapText="1"/>
    </xf>
    <xf numFmtId="0" fontId="22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20" fillId="0" borderId="1" xfId="0" applyFont="1" applyFill="1" applyBorder="1"/>
    <xf numFmtId="0" fontId="2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wrapTex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6" fillId="0" borderId="0" xfId="0" applyFont="1" applyBorder="1" applyAlignment="1">
      <alignment horizontal="right" wrapText="1"/>
    </xf>
    <xf numFmtId="0" fontId="33" fillId="0" borderId="4" xfId="0" applyFont="1" applyFill="1" applyBorder="1" applyAlignment="1">
      <alignment horizontal="center" wrapText="1"/>
    </xf>
    <xf numFmtId="0" fontId="33" fillId="0" borderId="5" xfId="0" applyFont="1" applyFill="1" applyBorder="1" applyAlignment="1">
      <alignment horizontal="center" wrapText="1"/>
    </xf>
    <xf numFmtId="0" fontId="30" fillId="0" borderId="1" xfId="0" applyFont="1" applyBorder="1" applyAlignment="1">
      <alignment horizontal="center" wrapText="1"/>
    </xf>
    <xf numFmtId="0" fontId="22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33" fillId="0" borderId="4" xfId="0" applyFont="1" applyFill="1" applyBorder="1" applyAlignment="1">
      <alignment horizontal="center" wrapText="1"/>
    </xf>
    <xf numFmtId="0" fontId="33" fillId="0" borderId="5" xfId="0" applyFont="1" applyFill="1" applyBorder="1" applyAlignment="1">
      <alignment horizontal="center" wrapText="1"/>
    </xf>
    <xf numFmtId="0" fontId="33" fillId="0" borderId="4" xfId="0" applyFont="1" applyFill="1" applyBorder="1" applyAlignment="1">
      <alignment horizontal="center" wrapText="1"/>
    </xf>
    <xf numFmtId="0" fontId="33" fillId="0" borderId="5" xfId="0" applyFont="1" applyFill="1" applyBorder="1" applyAlignment="1">
      <alignment horizontal="center" wrapText="1"/>
    </xf>
    <xf numFmtId="0" fontId="33" fillId="0" borderId="4" xfId="0" applyFont="1" applyFill="1" applyBorder="1" applyAlignment="1">
      <alignment horizontal="center" wrapText="1"/>
    </xf>
    <xf numFmtId="0" fontId="33" fillId="0" borderId="5" xfId="0" applyFont="1" applyFill="1" applyBorder="1" applyAlignment="1">
      <alignment horizontal="center" wrapText="1"/>
    </xf>
    <xf numFmtId="0" fontId="33" fillId="0" borderId="4" xfId="0" applyFont="1" applyFill="1" applyBorder="1" applyAlignment="1">
      <alignment horizontal="center" wrapText="1"/>
    </xf>
    <xf numFmtId="0" fontId="33" fillId="0" borderId="5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22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7" fillId="0" borderId="1" xfId="0" applyFont="1" applyFill="1" applyBorder="1"/>
    <xf numFmtId="0" fontId="19" fillId="0" borderId="0" xfId="0" applyFont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36" fillId="0" borderId="1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0" xfId="0" applyFont="1" applyAlignment="1">
      <alignment vertical="center" wrapText="1"/>
    </xf>
    <xf numFmtId="0" fontId="36" fillId="0" borderId="0" xfId="0" applyFont="1"/>
    <xf numFmtId="0" fontId="38" fillId="0" borderId="0" xfId="0" applyFont="1"/>
    <xf numFmtId="0" fontId="36" fillId="0" borderId="1" xfId="0" applyFont="1" applyFill="1" applyBorder="1" applyAlignment="1">
      <alignment horizontal="center"/>
    </xf>
    <xf numFmtId="0" fontId="36" fillId="0" borderId="1" xfId="0" applyFont="1" applyBorder="1" applyAlignment="1">
      <alignment horizontal="center" wrapText="1"/>
    </xf>
    <xf numFmtId="0" fontId="36" fillId="0" borderId="1" xfId="0" applyFont="1" applyBorder="1"/>
    <xf numFmtId="0" fontId="36" fillId="0" borderId="0" xfId="0" applyFont="1" applyBorder="1" applyAlignment="1">
      <alignment horizontal="right" wrapText="1"/>
    </xf>
    <xf numFmtId="0" fontId="42" fillId="0" borderId="1" xfId="0" applyFont="1" applyBorder="1" applyAlignment="1">
      <alignment horizontal="center" wrapText="1"/>
    </xf>
    <xf numFmtId="0" fontId="41" fillId="0" borderId="5" xfId="0" applyFont="1" applyBorder="1" applyAlignment="1">
      <alignment horizontal="center" wrapText="1"/>
    </xf>
    <xf numFmtId="0" fontId="42" fillId="0" borderId="1" xfId="0" applyFont="1" applyBorder="1" applyAlignment="1">
      <alignment horizontal="center"/>
    </xf>
    <xf numFmtId="0" fontId="41" fillId="0" borderId="1" xfId="0" applyFont="1" applyBorder="1"/>
    <xf numFmtId="0" fontId="40" fillId="0" borderId="1" xfId="0" applyFont="1" applyFill="1" applyBorder="1" applyAlignment="1">
      <alignment horizontal="center" wrapText="1"/>
    </xf>
    <xf numFmtId="0" fontId="40" fillId="0" borderId="1" xfId="0" applyFont="1" applyFill="1" applyBorder="1" applyAlignment="1">
      <alignment wrapText="1"/>
    </xf>
    <xf numFmtId="0" fontId="40" fillId="0" borderId="4" xfId="0" applyFont="1" applyFill="1" applyBorder="1" applyAlignment="1">
      <alignment horizontal="center" wrapText="1"/>
    </xf>
    <xf numFmtId="0" fontId="40" fillId="0" borderId="5" xfId="0" applyFont="1" applyFill="1" applyBorder="1" applyAlignment="1">
      <alignment horizontal="center" wrapText="1"/>
    </xf>
    <xf numFmtId="0" fontId="36" fillId="0" borderId="1" xfId="0" applyFont="1" applyFill="1" applyBorder="1"/>
    <xf numFmtId="0" fontId="40" fillId="0" borderId="1" xfId="0" applyFont="1" applyFill="1" applyBorder="1" applyAlignment="1">
      <alignment horizontal="center"/>
    </xf>
    <xf numFmtId="0" fontId="44" fillId="0" borderId="1" xfId="0" applyFont="1" applyFill="1" applyBorder="1" applyAlignment="1">
      <alignment wrapText="1"/>
    </xf>
    <xf numFmtId="0" fontId="39" fillId="0" borderId="1" xfId="0" applyFont="1" applyFill="1" applyBorder="1"/>
    <xf numFmtId="0" fontId="40" fillId="0" borderId="0" xfId="0" applyFont="1" applyBorder="1" applyAlignment="1">
      <alignment wrapText="1"/>
    </xf>
    <xf numFmtId="0" fontId="40" fillId="0" borderId="0" xfId="0" applyFont="1" applyBorder="1" applyAlignment="1">
      <alignment horizontal="center" wrapText="1"/>
    </xf>
    <xf numFmtId="0" fontId="36" fillId="0" borderId="0" xfId="0" applyFont="1" applyBorder="1"/>
    <xf numFmtId="0" fontId="36" fillId="0" borderId="0" xfId="0" applyFont="1" applyAlignment="1"/>
    <xf numFmtId="0" fontId="36" fillId="0" borderId="0" xfId="0" applyFont="1" applyBorder="1" applyAlignment="1">
      <alignment horizontal="right"/>
    </xf>
    <xf numFmtId="0" fontId="36" fillId="0" borderId="0" xfId="0" applyFont="1" applyAlignment="1">
      <alignment horizontal="right"/>
    </xf>
    <xf numFmtId="0" fontId="36" fillId="0" borderId="0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3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left" vertical="center" wrapText="1"/>
    </xf>
    <xf numFmtId="0" fontId="36" fillId="0" borderId="0" xfId="0" applyFont="1" applyAlignment="1">
      <alignment horizontal="left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18" fillId="0" borderId="5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7" fillId="0" borderId="0" xfId="0" applyFont="1" applyAlignment="1">
      <alignment horizontal="left"/>
    </xf>
    <xf numFmtId="0" fontId="19" fillId="0" borderId="0" xfId="0" applyFont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19" fillId="0" borderId="0" xfId="0" applyFont="1" applyAlignment="1">
      <alignment horizontal="left" vertical="center" wrapText="1"/>
    </xf>
    <xf numFmtId="0" fontId="36" fillId="0" borderId="1" xfId="0" applyFont="1" applyBorder="1" applyAlignment="1">
      <alignment horizontal="center" wrapText="1"/>
    </xf>
    <xf numFmtId="0" fontId="36" fillId="0" borderId="0" xfId="0" applyFont="1" applyBorder="1" applyAlignment="1">
      <alignment horizontal="right"/>
    </xf>
    <xf numFmtId="0" fontId="36" fillId="0" borderId="0" xfId="0" applyFont="1" applyBorder="1" applyAlignment="1">
      <alignment horizontal="right" wrapText="1"/>
    </xf>
    <xf numFmtId="0" fontId="36" fillId="0" borderId="0" xfId="0" applyFont="1" applyAlignment="1">
      <alignment horizontal="right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19" fillId="0" borderId="0" xfId="0" applyFont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36" fillId="0" borderId="0" xfId="0" applyFont="1" applyAlignment="1">
      <alignment horizontal="center"/>
    </xf>
    <xf numFmtId="0" fontId="19" fillId="0" borderId="0" xfId="0" applyFont="1" applyAlignment="1">
      <alignment horizontal="left" vertical="center" wrapText="1"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right"/>
    </xf>
    <xf numFmtId="0" fontId="36" fillId="0" borderId="1" xfId="0" applyFont="1" applyBorder="1" applyAlignment="1">
      <alignment horizontal="center" wrapText="1"/>
    </xf>
    <xf numFmtId="0" fontId="36" fillId="0" borderId="0" xfId="0" applyFont="1" applyBorder="1" applyAlignment="1">
      <alignment horizontal="right"/>
    </xf>
    <xf numFmtId="0" fontId="36" fillId="0" borderId="0" xfId="0" applyFont="1" applyBorder="1" applyAlignment="1">
      <alignment horizontal="right" wrapText="1"/>
    </xf>
    <xf numFmtId="0" fontId="37" fillId="0" borderId="1" xfId="0" applyFont="1" applyFill="1" applyBorder="1" applyAlignment="1">
      <alignment horizontal="center"/>
    </xf>
    <xf numFmtId="0" fontId="41" fillId="0" borderId="1" xfId="0" applyFont="1" applyFill="1" applyBorder="1" applyAlignment="1">
      <alignment horizontal="center" wrapText="1"/>
    </xf>
    <xf numFmtId="0" fontId="41" fillId="0" borderId="1" xfId="0" applyFont="1" applyFill="1" applyBorder="1" applyAlignment="1">
      <alignment wrapText="1"/>
    </xf>
    <xf numFmtId="0" fontId="41" fillId="0" borderId="5" xfId="0" applyFont="1" applyFill="1" applyBorder="1" applyAlignment="1">
      <alignment horizontal="center" wrapText="1"/>
    </xf>
    <xf numFmtId="0" fontId="41" fillId="0" borderId="4" xfId="0" applyFont="1" applyFill="1" applyBorder="1" applyAlignment="1">
      <alignment horizontal="center" wrapText="1"/>
    </xf>
    <xf numFmtId="0" fontId="19" fillId="0" borderId="0" xfId="0" applyFont="1" applyAlignment="1">
      <alignment horizontal="center" vertical="center" wrapText="1"/>
    </xf>
    <xf numFmtId="0" fontId="45" fillId="0" borderId="1" xfId="0" applyFont="1" applyFill="1" applyBorder="1" applyAlignment="1">
      <alignment horizontal="center"/>
    </xf>
    <xf numFmtId="0" fontId="45" fillId="0" borderId="1" xfId="0" applyFont="1" applyFill="1" applyBorder="1"/>
    <xf numFmtId="0" fontId="46" fillId="0" borderId="0" xfId="0" applyFont="1"/>
    <xf numFmtId="0" fontId="36" fillId="0" borderId="1" xfId="0" applyFont="1" applyBorder="1" applyAlignment="1">
      <alignment horizontal="center" wrapText="1"/>
    </xf>
    <xf numFmtId="0" fontId="47" fillId="0" borderId="1" xfId="0" applyFont="1" applyFill="1" applyBorder="1" applyAlignment="1">
      <alignment horizontal="center" wrapText="1"/>
    </xf>
    <xf numFmtId="0" fontId="47" fillId="0" borderId="5" xfId="0" applyFont="1" applyFill="1" applyBorder="1" applyAlignment="1">
      <alignment horizontal="center" wrapText="1"/>
    </xf>
    <xf numFmtId="0" fontId="47" fillId="0" borderId="4" xfId="0" applyFont="1" applyFill="1" applyBorder="1" applyAlignment="1">
      <alignment horizontal="center" wrapText="1"/>
    </xf>
    <xf numFmtId="0" fontId="47" fillId="0" borderId="4" xfId="0" applyFont="1" applyFill="1" applyBorder="1" applyAlignment="1">
      <alignment horizontal="center" wrapText="1"/>
    </xf>
    <xf numFmtId="0" fontId="47" fillId="0" borderId="5" xfId="0" applyFont="1" applyFill="1" applyBorder="1" applyAlignment="1">
      <alignment horizontal="center" wrapText="1"/>
    </xf>
    <xf numFmtId="0" fontId="47" fillId="0" borderId="4" xfId="0" applyFont="1" applyFill="1" applyBorder="1" applyAlignment="1">
      <alignment horizontal="center" wrapText="1"/>
    </xf>
    <xf numFmtId="0" fontId="47" fillId="0" borderId="5" xfId="0" applyFont="1" applyFill="1" applyBorder="1" applyAlignment="1">
      <alignment horizontal="center" wrapText="1"/>
    </xf>
    <xf numFmtId="0" fontId="47" fillId="0" borderId="4" xfId="0" applyFont="1" applyFill="1" applyBorder="1" applyAlignment="1">
      <alignment horizontal="center" wrapText="1"/>
    </xf>
    <xf numFmtId="0" fontId="47" fillId="0" borderId="5" xfId="0" applyFont="1" applyFill="1" applyBorder="1" applyAlignment="1">
      <alignment horizontal="center" wrapText="1"/>
    </xf>
    <xf numFmtId="0" fontId="47" fillId="0" borderId="4" xfId="0" applyFont="1" applyFill="1" applyBorder="1" applyAlignment="1">
      <alignment horizontal="center" wrapText="1"/>
    </xf>
    <xf numFmtId="0" fontId="47" fillId="0" borderId="5" xfId="0" applyFont="1" applyFill="1" applyBorder="1" applyAlignment="1">
      <alignment horizontal="center" wrapText="1"/>
    </xf>
    <xf numFmtId="0" fontId="39" fillId="0" borderId="1" xfId="0" applyFont="1" applyBorder="1" applyAlignment="1">
      <alignment horizontal="center" wrapText="1"/>
    </xf>
    <xf numFmtId="0" fontId="40" fillId="0" borderId="5" xfId="0" applyFont="1" applyBorder="1" applyAlignment="1">
      <alignment horizontal="center" wrapText="1"/>
    </xf>
    <xf numFmtId="0" fontId="39" fillId="0" borderId="1" xfId="0" applyFont="1" applyBorder="1" applyAlignment="1">
      <alignment horizontal="center"/>
    </xf>
    <xf numFmtId="0" fontId="40" fillId="0" borderId="1" xfId="0" applyFont="1" applyBorder="1"/>
    <xf numFmtId="0" fontId="36" fillId="0" borderId="0" xfId="0" applyFont="1" applyAlignment="1">
      <alignment horizontal="right" vertical="top"/>
    </xf>
    <xf numFmtId="0" fontId="19" fillId="0" borderId="0" xfId="0" applyFont="1" applyAlignment="1">
      <alignment vertical="center" wrapText="1"/>
    </xf>
    <xf numFmtId="0" fontId="20" fillId="0" borderId="1" xfId="0" applyFont="1" applyFill="1" applyBorder="1" applyAlignment="1">
      <alignment horizontal="left" vertical="center"/>
    </xf>
    <xf numFmtId="0" fontId="7" fillId="0" borderId="0" xfId="0" applyFont="1" applyAlignment="1">
      <alignment vertical="top" wrapText="1"/>
    </xf>
    <xf numFmtId="0" fontId="36" fillId="0" borderId="0" xfId="0" applyFont="1" applyAlignment="1">
      <alignment vertical="top"/>
    </xf>
    <xf numFmtId="49" fontId="7" fillId="0" borderId="0" xfId="0" applyNumberFormat="1" applyFont="1" applyAlignment="1">
      <alignment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19" fillId="0" borderId="0" xfId="0" applyFont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0" fillId="0" borderId="3" xfId="0" applyFont="1" applyFill="1" applyBorder="1" applyAlignment="1">
      <alignment vertical="center" wrapText="1"/>
    </xf>
    <xf numFmtId="0" fontId="36" fillId="0" borderId="0" xfId="0" applyFont="1" applyBorder="1" applyAlignment="1">
      <alignment horizontal="right"/>
    </xf>
    <xf numFmtId="0" fontId="36" fillId="0" borderId="0" xfId="0" applyFont="1" applyBorder="1" applyAlignment="1">
      <alignment horizontal="right" wrapText="1"/>
    </xf>
    <xf numFmtId="0" fontId="7" fillId="0" borderId="0" xfId="0" applyFont="1" applyAlignment="1">
      <alignment vertical="top" wrapText="1"/>
    </xf>
    <xf numFmtId="0" fontId="7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vertical="top" wrapText="1"/>
    </xf>
    <xf numFmtId="0" fontId="5" fillId="0" borderId="0" xfId="0" applyFont="1" applyAlignment="1"/>
    <xf numFmtId="0" fontId="20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/>
    </xf>
    <xf numFmtId="0" fontId="22" fillId="0" borderId="0" xfId="0" applyFont="1" applyFill="1" applyBorder="1"/>
    <xf numFmtId="0" fontId="7" fillId="0" borderId="1" xfId="0" applyFont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48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0" fontId="20" fillId="0" borderId="1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48" fillId="0" borderId="3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horizontal="right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52" fillId="0" borderId="13" xfId="0" applyFont="1" applyBorder="1" applyAlignment="1">
      <alignment horizontal="left" vertical="center" wrapText="1"/>
    </xf>
    <xf numFmtId="0" fontId="52" fillId="0" borderId="13" xfId="0" applyFont="1" applyBorder="1" applyAlignment="1">
      <alignment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53" fillId="0" borderId="0" xfId="0" applyFont="1"/>
    <xf numFmtId="0" fontId="52" fillId="0" borderId="1" xfId="0" applyFont="1" applyBorder="1" applyAlignment="1">
      <alignment horizontal="left" vertical="center" wrapText="1"/>
    </xf>
    <xf numFmtId="0" fontId="52" fillId="0" borderId="1" xfId="0" applyFont="1" applyBorder="1" applyAlignment="1">
      <alignment wrapText="1"/>
    </xf>
    <xf numFmtId="0" fontId="55" fillId="0" borderId="4" xfId="0" applyFont="1" applyBorder="1" applyAlignment="1">
      <alignment vertical="center" wrapText="1"/>
    </xf>
    <xf numFmtId="0" fontId="52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46" fillId="0" borderId="0" xfId="0" applyFont="1" applyBorder="1"/>
    <xf numFmtId="0" fontId="23" fillId="0" borderId="0" xfId="0" applyFont="1" applyBorder="1"/>
    <xf numFmtId="0" fontId="18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22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0" fontId="36" fillId="0" borderId="0" xfId="0" applyFont="1" applyBorder="1" applyAlignment="1"/>
    <xf numFmtId="0" fontId="36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36" fillId="0" borderId="0" xfId="0" applyFont="1" applyBorder="1" applyAlignment="1">
      <alignment horizontal="right" vertical="top"/>
    </xf>
    <xf numFmtId="0" fontId="19" fillId="0" borderId="0" xfId="0" applyFont="1" applyBorder="1" applyAlignment="1">
      <alignment horizontal="center" vertical="center" wrapText="1"/>
    </xf>
    <xf numFmtId="0" fontId="52" fillId="0" borderId="1" xfId="0" applyFont="1" applyFill="1" applyBorder="1" applyAlignment="1">
      <alignment horizontal="left" vertical="center" wrapText="1"/>
    </xf>
    <xf numFmtId="0" fontId="52" fillId="0" borderId="1" xfId="0" applyFont="1" applyFill="1" applyBorder="1" applyAlignment="1">
      <alignment vertical="center" wrapText="1"/>
    </xf>
    <xf numFmtId="0" fontId="52" fillId="0" borderId="1" xfId="0" applyFont="1" applyFill="1" applyBorder="1" applyAlignment="1">
      <alignment horizontal="left" wrapText="1"/>
    </xf>
    <xf numFmtId="0" fontId="52" fillId="0" borderId="1" xfId="0" applyFont="1" applyFill="1" applyBorder="1" applyAlignment="1">
      <alignment horizontal="right" wrapText="1"/>
    </xf>
    <xf numFmtId="0" fontId="52" fillId="0" borderId="13" xfId="0" applyFont="1" applyFill="1" applyBorder="1" applyAlignment="1">
      <alignment horizontal="left" vertical="center" wrapText="1"/>
    </xf>
    <xf numFmtId="0" fontId="13" fillId="0" borderId="0" xfId="0" applyFont="1" applyAlignment="1">
      <alignment vertical="top" wrapText="1"/>
    </xf>
    <xf numFmtId="0" fontId="20" fillId="0" borderId="0" xfId="0" applyFont="1" applyAlignment="1">
      <alignment vertical="top" wrapText="1"/>
    </xf>
    <xf numFmtId="0" fontId="52" fillId="0" borderId="0" xfId="0" applyFont="1" applyBorder="1" applyAlignment="1">
      <alignment horizontal="left" vertical="center" wrapText="1"/>
    </xf>
    <xf numFmtId="0" fontId="52" fillId="0" borderId="0" xfId="0" applyFont="1" applyBorder="1" applyAlignment="1">
      <alignment wrapText="1"/>
    </xf>
    <xf numFmtId="0" fontId="52" fillId="0" borderId="1" xfId="0" applyFont="1" applyFill="1" applyBorder="1" applyAlignment="1">
      <alignment wrapText="1"/>
    </xf>
    <xf numFmtId="0" fontId="54" fillId="0" borderId="5" xfId="0" applyFont="1" applyBorder="1" applyAlignment="1">
      <alignment horizontal="left" vertical="center" wrapText="1"/>
    </xf>
    <xf numFmtId="0" fontId="54" fillId="0" borderId="1" xfId="0" applyFont="1" applyBorder="1" applyAlignment="1">
      <alignment horizontal="left" vertical="center" wrapText="1"/>
    </xf>
    <xf numFmtId="0" fontId="54" fillId="0" borderId="1" xfId="0" applyFont="1" applyBorder="1" applyAlignment="1">
      <alignment vertical="top" wrapText="1"/>
    </xf>
    <xf numFmtId="0" fontId="52" fillId="0" borderId="1" xfId="0" applyFont="1" applyFill="1" applyBorder="1" applyAlignment="1">
      <alignment vertical="top" wrapText="1"/>
    </xf>
    <xf numFmtId="0" fontId="52" fillId="0" borderId="1" xfId="0" applyFont="1" applyFill="1" applyBorder="1" applyAlignment="1">
      <alignment horizontal="left" vertical="top" wrapText="1"/>
    </xf>
    <xf numFmtId="0" fontId="54" fillId="0" borderId="5" xfId="0" applyFont="1" applyFill="1" applyBorder="1" applyAlignment="1">
      <alignment horizontal="left" vertical="center" wrapText="1"/>
    </xf>
    <xf numFmtId="0" fontId="54" fillId="0" borderId="1" xfId="0" applyFont="1" applyFill="1" applyBorder="1" applyAlignment="1">
      <alignment horizontal="left" vertical="center" wrapText="1"/>
    </xf>
    <xf numFmtId="0" fontId="54" fillId="0" borderId="1" xfId="0" applyFont="1" applyFill="1" applyBorder="1" applyAlignment="1">
      <alignment vertical="top" wrapText="1"/>
    </xf>
    <xf numFmtId="0" fontId="52" fillId="0" borderId="13" xfId="0" applyFont="1" applyFill="1" applyBorder="1" applyAlignment="1">
      <alignment horizontal="left" vertical="top" wrapText="1"/>
    </xf>
    <xf numFmtId="0" fontId="52" fillId="0" borderId="0" xfId="0" applyFont="1" applyFill="1" applyBorder="1" applyAlignment="1">
      <alignment vertical="top" wrapText="1"/>
    </xf>
    <xf numFmtId="0" fontId="52" fillId="0" borderId="1" xfId="0" applyFont="1" applyFill="1" applyBorder="1"/>
    <xf numFmtId="0" fontId="52" fillId="0" borderId="5" xfId="0" applyFont="1" applyFill="1" applyBorder="1" applyAlignment="1">
      <alignment vertical="center" wrapText="1"/>
    </xf>
    <xf numFmtId="0" fontId="54" fillId="0" borderId="5" xfId="0" applyFont="1" applyFill="1" applyBorder="1" applyAlignment="1">
      <alignment vertical="center" wrapText="1"/>
    </xf>
    <xf numFmtId="0" fontId="54" fillId="0" borderId="1" xfId="0" applyFont="1" applyFill="1" applyBorder="1" applyAlignment="1">
      <alignment vertical="center" wrapText="1"/>
    </xf>
    <xf numFmtId="0" fontId="50" fillId="0" borderId="1" xfId="0" applyFont="1" applyBorder="1" applyAlignment="1">
      <alignment vertical="top" wrapText="1"/>
    </xf>
    <xf numFmtId="0" fontId="50" fillId="0" borderId="5" xfId="0" applyFont="1" applyBorder="1" applyAlignment="1">
      <alignment vertical="top" wrapText="1"/>
    </xf>
    <xf numFmtId="0" fontId="52" fillId="0" borderId="1" xfId="0" applyFont="1" applyBorder="1" applyAlignment="1">
      <alignment vertical="top" wrapText="1"/>
    </xf>
    <xf numFmtId="0" fontId="52" fillId="0" borderId="5" xfId="0" applyFont="1" applyBorder="1" applyAlignment="1">
      <alignment vertical="top" wrapText="1"/>
    </xf>
    <xf numFmtId="0" fontId="52" fillId="0" borderId="0" xfId="0" applyFont="1" applyBorder="1" applyAlignment="1">
      <alignment vertical="center" wrapText="1"/>
    </xf>
    <xf numFmtId="0" fontId="54" fillId="0" borderId="3" xfId="0" applyFont="1" applyFill="1" applyBorder="1" applyAlignment="1">
      <alignment vertical="top" wrapText="1"/>
    </xf>
    <xf numFmtId="0" fontId="52" fillId="0" borderId="1" xfId="0" applyFont="1" applyBorder="1" applyAlignment="1">
      <alignment horizontal="left" vertical="top" wrapText="1"/>
    </xf>
    <xf numFmtId="0" fontId="52" fillId="0" borderId="9" xfId="0" applyFont="1" applyBorder="1" applyAlignment="1">
      <alignment vertical="center" wrapText="1"/>
    </xf>
    <xf numFmtId="0" fontId="50" fillId="0" borderId="0" xfId="0" applyFont="1" applyBorder="1" applyAlignment="1">
      <alignment vertical="top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56" fillId="0" borderId="0" xfId="0" applyFont="1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53" fillId="0" borderId="1" xfId="0" applyFont="1" applyBorder="1"/>
    <xf numFmtId="0" fontId="53" fillId="0" borderId="5" xfId="0" applyFont="1" applyBorder="1" applyAlignment="1">
      <alignment vertical="center" wrapText="1"/>
    </xf>
    <xf numFmtId="0" fontId="53" fillId="0" borderId="1" xfId="0" applyFont="1" applyBorder="1" applyAlignment="1">
      <alignment vertical="center" wrapText="1"/>
    </xf>
    <xf numFmtId="0" fontId="53" fillId="0" borderId="4" xfId="0" applyFont="1" applyBorder="1" applyAlignment="1">
      <alignment vertical="center" wrapText="1"/>
    </xf>
    <xf numFmtId="0" fontId="53" fillId="0" borderId="14" xfId="0" applyFont="1" applyBorder="1" applyAlignment="1">
      <alignment vertical="center" wrapText="1"/>
    </xf>
    <xf numFmtId="0" fontId="53" fillId="0" borderId="15" xfId="0" applyFont="1" applyBorder="1" applyAlignment="1">
      <alignment vertical="center" wrapText="1"/>
    </xf>
    <xf numFmtId="0" fontId="53" fillId="0" borderId="1" xfId="0" applyFont="1" applyBorder="1" applyAlignment="1">
      <alignment wrapText="1"/>
    </xf>
    <xf numFmtId="0" fontId="53" fillId="0" borderId="13" xfId="0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55" fillId="0" borderId="1" xfId="0" applyFont="1" applyBorder="1" applyAlignment="1">
      <alignment vertical="top" wrapText="1"/>
    </xf>
    <xf numFmtId="0" fontId="55" fillId="0" borderId="0" xfId="0" applyFont="1" applyBorder="1" applyAlignment="1">
      <alignment wrapText="1"/>
    </xf>
    <xf numFmtId="0" fontId="51" fillId="0" borderId="4" xfId="0" applyFont="1" applyBorder="1" applyAlignment="1">
      <alignment vertical="top" wrapText="1"/>
    </xf>
    <xf numFmtId="0" fontId="57" fillId="0" borderId="1" xfId="0" applyFont="1" applyBorder="1"/>
    <xf numFmtId="0" fontId="6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 vertical="center" wrapText="1"/>
    </xf>
    <xf numFmtId="0" fontId="53" fillId="0" borderId="13" xfId="0" applyFont="1" applyBorder="1" applyAlignment="1">
      <alignment horizontal="left"/>
    </xf>
    <xf numFmtId="0" fontId="59" fillId="0" borderId="1" xfId="0" applyFont="1" applyBorder="1" applyAlignment="1">
      <alignment horizontal="center"/>
    </xf>
    <xf numFmtId="0" fontId="52" fillId="0" borderId="15" xfId="0" applyFont="1" applyBorder="1" applyAlignment="1">
      <alignment horizontal="left" vertical="center" wrapText="1"/>
    </xf>
    <xf numFmtId="0" fontId="52" fillId="0" borderId="0" xfId="0" applyFont="1" applyBorder="1" applyAlignment="1">
      <alignment vertical="top" wrapText="1"/>
    </xf>
    <xf numFmtId="0" fontId="52" fillId="0" borderId="13" xfId="0" applyFont="1" applyFill="1" applyBorder="1" applyAlignment="1">
      <alignment vertical="top" wrapText="1"/>
    </xf>
    <xf numFmtId="0" fontId="55" fillId="0" borderId="13" xfId="0" applyFont="1" applyFill="1" applyBorder="1" applyAlignment="1">
      <alignment vertical="top" wrapText="1"/>
    </xf>
    <xf numFmtId="0" fontId="55" fillId="0" borderId="13" xfId="0" applyFont="1" applyBorder="1" applyAlignment="1">
      <alignment wrapText="1"/>
    </xf>
    <xf numFmtId="0" fontId="52" fillId="0" borderId="3" xfId="0" applyFont="1" applyBorder="1" applyAlignment="1">
      <alignment wrapText="1"/>
    </xf>
    <xf numFmtId="0" fontId="55" fillId="0" borderId="3" xfId="0" applyFont="1" applyBorder="1" applyAlignment="1">
      <alignment wrapText="1"/>
    </xf>
    <xf numFmtId="0" fontId="54" fillId="0" borderId="3" xfId="0" applyFont="1" applyFill="1" applyBorder="1" applyAlignment="1">
      <alignment vertical="center" wrapText="1"/>
    </xf>
    <xf numFmtId="0" fontId="55" fillId="0" borderId="3" xfId="0" applyFont="1" applyFill="1" applyBorder="1" applyAlignment="1">
      <alignment vertical="top" wrapText="1"/>
    </xf>
    <xf numFmtId="0" fontId="52" fillId="0" borderId="4" xfId="0" applyFont="1" applyBorder="1" applyAlignment="1">
      <alignment vertical="top" wrapText="1"/>
    </xf>
    <xf numFmtId="0" fontId="53" fillId="0" borderId="0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wrapText="1"/>
    </xf>
    <xf numFmtId="0" fontId="53" fillId="0" borderId="9" xfId="0" applyFont="1" applyBorder="1" applyAlignment="1">
      <alignment horizontal="left" vertical="center" wrapText="1"/>
    </xf>
    <xf numFmtId="0" fontId="53" fillId="0" borderId="1" xfId="0" applyFont="1" applyBorder="1" applyAlignment="1">
      <alignment horizontal="left" vertical="center" wrapText="1"/>
    </xf>
    <xf numFmtId="0" fontId="54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right" vertical="center" wrapText="1"/>
    </xf>
    <xf numFmtId="0" fontId="48" fillId="0" borderId="0" xfId="0" applyFont="1" applyAlignment="1">
      <alignment horizontal="right" vertical="center" wrapText="1"/>
    </xf>
    <xf numFmtId="0" fontId="52" fillId="0" borderId="4" xfId="0" applyFont="1" applyBorder="1" applyAlignment="1">
      <alignment vertical="center" wrapText="1"/>
    </xf>
    <xf numFmtId="0" fontId="54" fillId="0" borderId="1" xfId="0" applyFont="1" applyBorder="1" applyAlignment="1">
      <alignment wrapText="1"/>
    </xf>
    <xf numFmtId="0" fontId="54" fillId="0" borderId="1" xfId="0" applyFont="1" applyBorder="1"/>
    <xf numFmtId="0" fontId="52" fillId="0" borderId="1" xfId="0" applyFont="1" applyBorder="1" applyAlignment="1">
      <alignment horizontal="right" vertical="top" wrapText="1"/>
    </xf>
    <xf numFmtId="0" fontId="1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top" wrapText="1"/>
    </xf>
    <xf numFmtId="0" fontId="6" fillId="0" borderId="0" xfId="0" applyFont="1" applyAlignment="1">
      <alignment horizontal="center"/>
    </xf>
    <xf numFmtId="0" fontId="19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top" wrapText="1"/>
    </xf>
    <xf numFmtId="0" fontId="15" fillId="0" borderId="0" xfId="0" applyFont="1" applyAlignment="1">
      <alignment horizontal="center"/>
    </xf>
    <xf numFmtId="0" fontId="22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20" fillId="0" borderId="3" xfId="0" applyFont="1" applyFill="1" applyBorder="1" applyAlignment="1">
      <alignment vertical="center" wrapText="1"/>
    </xf>
    <xf numFmtId="0" fontId="7" fillId="0" borderId="0" xfId="0" applyFont="1" applyAlignment="1">
      <alignment vertical="top" wrapText="1"/>
    </xf>
    <xf numFmtId="0" fontId="20" fillId="0" borderId="1" xfId="0" applyFont="1" applyFill="1" applyBorder="1" applyAlignment="1">
      <alignment horizontal="left" vertical="center" wrapText="1"/>
    </xf>
    <xf numFmtId="0" fontId="53" fillId="0" borderId="13" xfId="0" applyFont="1" applyBorder="1" applyAlignment="1">
      <alignment horizontal="left" vertical="center" wrapText="1"/>
    </xf>
    <xf numFmtId="0" fontId="52" fillId="0" borderId="15" xfId="0" applyFont="1" applyFill="1" applyBorder="1" applyAlignment="1">
      <alignment horizontal="left" vertical="center" wrapText="1"/>
    </xf>
    <xf numFmtId="0" fontId="52" fillId="0" borderId="13" xfId="0" applyFont="1" applyFill="1" applyBorder="1" applyAlignment="1">
      <alignment horizontal="left" vertical="center" wrapText="1"/>
    </xf>
    <xf numFmtId="0" fontId="52" fillId="0" borderId="14" xfId="0" applyFont="1" applyFill="1" applyBorder="1" applyAlignment="1">
      <alignment horizontal="left" vertical="top" wrapText="1"/>
    </xf>
    <xf numFmtId="0" fontId="52" fillId="0" borderId="1" xfId="0" applyFont="1" applyFill="1" applyBorder="1" applyAlignment="1">
      <alignment horizontal="left" vertical="center" wrapText="1"/>
    </xf>
    <xf numFmtId="0" fontId="54" fillId="0" borderId="1" xfId="0" applyFont="1" applyFill="1" applyBorder="1" applyAlignment="1">
      <alignment horizontal="left" vertical="center" wrapText="1"/>
    </xf>
    <xf numFmtId="0" fontId="52" fillId="0" borderId="1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center" wrapText="1"/>
    </xf>
    <xf numFmtId="0" fontId="52" fillId="0" borderId="13" xfId="0" applyFont="1" applyBorder="1" applyAlignment="1">
      <alignment horizontal="left" vertical="center" wrapText="1"/>
    </xf>
    <xf numFmtId="0" fontId="52" fillId="0" borderId="15" xfId="0" applyFont="1" applyBorder="1" applyAlignment="1">
      <alignment horizontal="left" vertical="center" wrapText="1"/>
    </xf>
    <xf numFmtId="0" fontId="22" fillId="0" borderId="0" xfId="0" applyFont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62" fillId="0" borderId="0" xfId="0" applyFont="1"/>
    <xf numFmtId="0" fontId="60" fillId="0" borderId="0" xfId="0" applyFont="1" applyAlignment="1">
      <alignment vertical="top" wrapText="1"/>
    </xf>
    <xf numFmtId="0" fontId="61" fillId="0" borderId="0" xfId="0" applyFont="1" applyAlignment="1">
      <alignment vertical="top" wrapText="1"/>
    </xf>
    <xf numFmtId="0" fontId="15" fillId="0" borderId="0" xfId="0" applyFont="1" applyAlignment="1"/>
    <xf numFmtId="0" fontId="60" fillId="0" borderId="0" xfId="0" applyFont="1" applyAlignment="1">
      <alignment vertical="center" wrapText="1"/>
    </xf>
    <xf numFmtId="0" fontId="0" fillId="0" borderId="0" xfId="0" applyFont="1"/>
    <xf numFmtId="0" fontId="20" fillId="0" borderId="4" xfId="0" applyFont="1" applyFill="1" applyBorder="1" applyAlignment="1">
      <alignment vertical="center" wrapText="1"/>
    </xf>
    <xf numFmtId="0" fontId="20" fillId="0" borderId="6" xfId="0" applyFont="1" applyFill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48" fillId="0" borderId="4" xfId="0" applyFont="1" applyFill="1" applyBorder="1" applyAlignment="1">
      <alignment vertical="center" wrapText="1"/>
    </xf>
    <xf numFmtId="0" fontId="55" fillId="0" borderId="1" xfId="0" applyFont="1" applyFill="1" applyBorder="1" applyAlignment="1">
      <alignment horizontal="left" wrapText="1"/>
    </xf>
    <xf numFmtId="0" fontId="52" fillId="0" borderId="1" xfId="0" applyFont="1" applyBorder="1" applyAlignment="1">
      <alignment horizontal="left" wrapText="1"/>
    </xf>
    <xf numFmtId="0" fontId="52" fillId="0" borderId="1" xfId="0" applyFont="1" applyBorder="1" applyAlignment="1">
      <alignment horizontal="right" wrapText="1"/>
    </xf>
    <xf numFmtId="0" fontId="55" fillId="3" borderId="1" xfId="0" applyFont="1" applyFill="1" applyBorder="1" applyAlignment="1">
      <alignment wrapText="1"/>
    </xf>
    <xf numFmtId="0" fontId="53" fillId="0" borderId="1" xfId="0" applyFont="1" applyFill="1" applyBorder="1" applyAlignment="1">
      <alignment horizontal="left" vertical="center" wrapText="1"/>
    </xf>
    <xf numFmtId="0" fontId="53" fillId="0" borderId="1" xfId="0" applyFont="1" applyFill="1" applyBorder="1" applyAlignment="1">
      <alignment vertical="top" wrapText="1"/>
    </xf>
    <xf numFmtId="0" fontId="55" fillId="3" borderId="1" xfId="0" applyFont="1" applyFill="1" applyBorder="1" applyAlignment="1">
      <alignment vertical="top" wrapText="1"/>
    </xf>
    <xf numFmtId="0" fontId="52" fillId="0" borderId="14" xfId="0" applyFont="1" applyFill="1" applyBorder="1" applyAlignment="1">
      <alignment vertical="center" wrapText="1"/>
    </xf>
    <xf numFmtId="0" fontId="53" fillId="0" borderId="15" xfId="0" applyFont="1" applyBorder="1" applyAlignment="1"/>
    <xf numFmtId="0" fontId="53" fillId="0" borderId="13" xfId="0" applyFont="1" applyBorder="1" applyAlignment="1"/>
    <xf numFmtId="0" fontId="59" fillId="3" borderId="1" xfId="0" applyFont="1" applyFill="1" applyBorder="1" applyAlignment="1">
      <alignment vertical="top" wrapText="1"/>
    </xf>
    <xf numFmtId="0" fontId="52" fillId="3" borderId="1" xfId="0" applyFont="1" applyFill="1" applyBorder="1" applyAlignment="1">
      <alignment vertical="center" wrapText="1"/>
    </xf>
    <xf numFmtId="0" fontId="52" fillId="0" borderId="6" xfId="0" applyFont="1" applyFill="1" applyBorder="1" applyAlignment="1">
      <alignment vertical="center" wrapText="1"/>
    </xf>
    <xf numFmtId="0" fontId="52" fillId="0" borderId="6" xfId="0" applyFont="1" applyFill="1" applyBorder="1" applyAlignment="1">
      <alignment horizontal="left" wrapText="1"/>
    </xf>
    <xf numFmtId="0" fontId="55" fillId="0" borderId="5" xfId="0" applyFont="1" applyFill="1" applyBorder="1" applyAlignment="1">
      <alignment horizontal="right" wrapText="1"/>
    </xf>
    <xf numFmtId="0" fontId="52" fillId="0" borderId="6" xfId="0" applyFont="1" applyBorder="1" applyAlignment="1">
      <alignment vertical="center" wrapText="1"/>
    </xf>
    <xf numFmtId="0" fontId="52" fillId="0" borderId="6" xfId="0" applyFont="1" applyBorder="1" applyAlignment="1">
      <alignment wrapText="1"/>
    </xf>
    <xf numFmtId="0" fontId="55" fillId="0" borderId="5" xfId="0" applyFont="1" applyBorder="1" applyAlignment="1">
      <alignment wrapText="1"/>
    </xf>
    <xf numFmtId="0" fontId="52" fillId="0" borderId="6" xfId="0" applyFont="1" applyFill="1" applyBorder="1" applyAlignment="1">
      <alignment horizontal="left" vertical="top" wrapText="1"/>
    </xf>
    <xf numFmtId="0" fontId="52" fillId="0" borderId="6" xfId="0" applyFont="1" applyFill="1" applyBorder="1" applyAlignment="1">
      <alignment vertical="top" wrapText="1"/>
    </xf>
    <xf numFmtId="0" fontId="55" fillId="0" borderId="5" xfId="0" applyFont="1" applyFill="1" applyBorder="1" applyAlignment="1">
      <alignment vertical="top" wrapText="1"/>
    </xf>
    <xf numFmtId="0" fontId="52" fillId="0" borderId="9" xfId="0" applyFont="1" applyBorder="1" applyAlignment="1">
      <alignment horizontal="left" vertical="center" wrapText="1"/>
    </xf>
    <xf numFmtId="0" fontId="55" fillId="0" borderId="6" xfId="0" applyFont="1" applyFill="1" applyBorder="1" applyAlignment="1">
      <alignment vertical="top" wrapText="1"/>
    </xf>
    <xf numFmtId="0" fontId="52" fillId="0" borderId="3" xfId="0" applyFont="1" applyFill="1" applyBorder="1" applyAlignment="1">
      <alignment vertical="center" wrapText="1"/>
    </xf>
    <xf numFmtId="0" fontId="52" fillId="0" borderId="3" xfId="0" applyFont="1" applyFill="1" applyBorder="1" applyAlignment="1">
      <alignment horizontal="left" vertical="top" wrapText="1"/>
    </xf>
    <xf numFmtId="0" fontId="55" fillId="0" borderId="1" xfId="0" applyFont="1" applyFill="1" applyBorder="1" applyAlignment="1">
      <alignment vertical="top" wrapText="1"/>
    </xf>
    <xf numFmtId="0" fontId="2" fillId="0" borderId="0" xfId="0" applyFont="1" applyBorder="1"/>
    <xf numFmtId="0" fontId="2" fillId="0" borderId="4" xfId="0" applyFont="1" applyBorder="1"/>
    <xf numFmtId="0" fontId="63" fillId="0" borderId="0" xfId="0" applyFont="1" applyBorder="1" applyAlignment="1">
      <alignment vertical="center" wrapText="1"/>
    </xf>
    <xf numFmtId="0" fontId="64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65" fillId="0" borderId="4" xfId="0" applyFont="1" applyBorder="1" applyAlignment="1">
      <alignment vertical="center" wrapText="1"/>
    </xf>
    <xf numFmtId="0" fontId="66" fillId="0" borderId="4" xfId="0" applyFont="1" applyBorder="1" applyAlignment="1">
      <alignment vertical="center" wrapText="1"/>
    </xf>
    <xf numFmtId="0" fontId="67" fillId="0" borderId="4" xfId="0" applyFont="1" applyBorder="1" applyAlignment="1">
      <alignment vertical="center" wrapText="1"/>
    </xf>
    <xf numFmtId="0" fontId="1" fillId="0" borderId="1" xfId="0" applyFont="1" applyBorder="1"/>
    <xf numFmtId="0" fontId="60" fillId="0" borderId="0" xfId="0" applyFont="1" applyAlignment="1">
      <alignment horizontal="left" vertical="top" wrapText="1"/>
    </xf>
    <xf numFmtId="0" fontId="52" fillId="0" borderId="14" xfId="0" applyFont="1" applyBorder="1" applyAlignment="1">
      <alignment vertical="center" wrapText="1"/>
    </xf>
    <xf numFmtId="0" fontId="53" fillId="0" borderId="14" xfId="0" applyFont="1" applyFill="1" applyBorder="1" applyAlignment="1">
      <alignment horizontal="left" vertical="center" wrapText="1"/>
    </xf>
    <xf numFmtId="0" fontId="53" fillId="0" borderId="14" xfId="0" applyFont="1" applyFill="1" applyBorder="1" applyAlignment="1">
      <alignment vertical="top" wrapText="1"/>
    </xf>
    <xf numFmtId="0" fontId="52" fillId="0" borderId="0" xfId="0" applyFont="1" applyFill="1" applyBorder="1" applyAlignment="1">
      <alignment vertical="center" wrapText="1"/>
    </xf>
    <xf numFmtId="0" fontId="52" fillId="0" borderId="0" xfId="0" applyFont="1" applyFill="1" applyBorder="1" applyAlignment="1">
      <alignment horizontal="left" wrapText="1"/>
    </xf>
    <xf numFmtId="0" fontId="52" fillId="0" borderId="0" xfId="0" applyFont="1" applyFill="1" applyBorder="1" applyAlignment="1">
      <alignment horizontal="right" wrapText="1"/>
    </xf>
    <xf numFmtId="0" fontId="62" fillId="0" borderId="0" xfId="0" applyFont="1" applyBorder="1"/>
    <xf numFmtId="0" fontId="52" fillId="0" borderId="15" xfId="0" applyFont="1" applyFill="1" applyBorder="1" applyAlignment="1">
      <alignment vertical="center" wrapText="1"/>
    </xf>
    <xf numFmtId="0" fontId="52" fillId="0" borderId="13" xfId="0" applyFont="1" applyFill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60" fillId="0" borderId="0" xfId="0" applyFont="1" applyAlignment="1"/>
    <xf numFmtId="0" fontId="61" fillId="0" borderId="0" xfId="0" applyFont="1" applyAlignment="1">
      <alignment vertical="center" wrapText="1"/>
    </xf>
    <xf numFmtId="0" fontId="2" fillId="0" borderId="0" xfId="0" applyFont="1" applyBorder="1" applyAlignment="1"/>
    <xf numFmtId="0" fontId="2" fillId="0" borderId="0" xfId="0" applyFont="1"/>
    <xf numFmtId="0" fontId="68" fillId="0" borderId="1" xfId="0" applyFont="1" applyBorder="1" applyAlignment="1">
      <alignment vertical="center" wrapText="1"/>
    </xf>
    <xf numFmtId="0" fontId="68" fillId="0" borderId="1" xfId="0" applyFont="1" applyBorder="1"/>
    <xf numFmtId="0" fontId="53" fillId="3" borderId="1" xfId="0" applyFont="1" applyFill="1" applyBorder="1"/>
    <xf numFmtId="0" fontId="53" fillId="0" borderId="9" xfId="0" applyFont="1" applyBorder="1" applyAlignment="1">
      <alignment vertical="center" wrapText="1"/>
    </xf>
    <xf numFmtId="0" fontId="53" fillId="0" borderId="6" xfId="0" applyFont="1" applyBorder="1" applyAlignment="1">
      <alignment vertical="center" wrapText="1"/>
    </xf>
    <xf numFmtId="0" fontId="53" fillId="0" borderId="0" xfId="0" applyFont="1" applyAlignment="1">
      <alignment wrapText="1"/>
    </xf>
    <xf numFmtId="0" fontId="53" fillId="0" borderId="1" xfId="0" applyFont="1" applyFill="1" applyBorder="1"/>
    <xf numFmtId="0" fontId="53" fillId="0" borderId="0" xfId="0" applyFont="1" applyAlignment="1">
      <alignment vertical="center" wrapText="1"/>
    </xf>
    <xf numFmtId="0" fontId="58" fillId="0" borderId="1" xfId="0" applyFont="1" applyBorder="1" applyAlignment="1">
      <alignment vertical="center" wrapText="1"/>
    </xf>
    <xf numFmtId="0" fontId="53" fillId="0" borderId="1" xfId="0" applyFont="1" applyBorder="1" applyAlignment="1"/>
    <xf numFmtId="0" fontId="53" fillId="0" borderId="4" xfId="0" applyFont="1" applyBorder="1"/>
    <xf numFmtId="0" fontId="68" fillId="0" borderId="1" xfId="0" applyFont="1" applyFill="1" applyBorder="1" applyAlignment="1">
      <alignment vertical="center" wrapText="1"/>
    </xf>
    <xf numFmtId="0" fontId="53" fillId="0" borderId="14" xfId="0" applyFont="1" applyBorder="1"/>
    <xf numFmtId="0" fontId="53" fillId="0" borderId="13" xfId="0" applyFont="1" applyFill="1" applyBorder="1"/>
    <xf numFmtId="0" fontId="59" fillId="0" borderId="9" xfId="0" applyFont="1" applyBorder="1" applyAlignment="1">
      <alignment vertical="center" wrapText="1"/>
    </xf>
    <xf numFmtId="0" fontId="53" fillId="0" borderId="6" xfId="0" applyFont="1" applyBorder="1"/>
    <xf numFmtId="0" fontId="59" fillId="0" borderId="6" xfId="0" applyFont="1" applyBorder="1"/>
    <xf numFmtId="0" fontId="48" fillId="0" borderId="1" xfId="0" applyFont="1" applyFill="1" applyBorder="1" applyAlignment="1">
      <alignment horizontal="right" vertical="center" wrapText="1"/>
    </xf>
    <xf numFmtId="0" fontId="61" fillId="0" borderId="0" xfId="0" applyFont="1" applyFill="1" applyBorder="1" applyAlignment="1">
      <alignment horizontal="left" vertical="center" wrapText="1"/>
    </xf>
    <xf numFmtId="0" fontId="60" fillId="0" borderId="0" xfId="0" applyFont="1"/>
    <xf numFmtId="0" fontId="22" fillId="0" borderId="0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0" fontId="60" fillId="0" borderId="0" xfId="0" applyFont="1" applyAlignment="1">
      <alignment horizontal="left" vertical="center" wrapText="1"/>
    </xf>
    <xf numFmtId="0" fontId="1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20" fillId="0" borderId="0" xfId="0" applyFont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right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left" vertical="top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48" fillId="4" borderId="0" xfId="0" applyFont="1" applyFill="1" applyBorder="1" applyAlignment="1">
      <alignment horizontal="right" vertical="center" wrapText="1"/>
    </xf>
    <xf numFmtId="0" fontId="60" fillId="0" borderId="1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6" fillId="3" borderId="5" xfId="0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69" fillId="0" borderId="0" xfId="0" applyFont="1" applyAlignment="1">
      <alignment horizontal="center" vertical="center" wrapText="1"/>
    </xf>
    <xf numFmtId="0" fontId="71" fillId="0" borderId="0" xfId="0" applyFont="1" applyAlignment="1">
      <alignment vertical="top" wrapText="1"/>
    </xf>
    <xf numFmtId="0" fontId="70" fillId="0" borderId="0" xfId="0" applyFont="1" applyAlignment="1">
      <alignment vertical="top" wrapText="1"/>
    </xf>
    <xf numFmtId="0" fontId="70" fillId="0" borderId="4" xfId="0" applyFont="1" applyBorder="1" applyAlignment="1">
      <alignment vertical="center" wrapText="1"/>
    </xf>
    <xf numFmtId="0" fontId="69" fillId="0" borderId="6" xfId="0" applyFont="1" applyBorder="1" applyAlignment="1">
      <alignment vertical="center" wrapText="1"/>
    </xf>
    <xf numFmtId="0" fontId="70" fillId="0" borderId="6" xfId="0" applyFont="1" applyBorder="1" applyAlignment="1">
      <alignment vertical="center" wrapText="1"/>
    </xf>
    <xf numFmtId="0" fontId="69" fillId="0" borderId="5" xfId="0" applyFont="1" applyBorder="1" applyAlignment="1">
      <alignment vertical="center" wrapText="1"/>
    </xf>
    <xf numFmtId="0" fontId="70" fillId="0" borderId="13" xfId="0" applyFont="1" applyBorder="1" applyAlignment="1">
      <alignment vertical="center" wrapText="1"/>
    </xf>
    <xf numFmtId="0" fontId="70" fillId="0" borderId="1" xfId="0" applyFont="1" applyBorder="1" applyAlignment="1">
      <alignment horizontal="left" vertical="center" wrapText="1"/>
    </xf>
    <xf numFmtId="0" fontId="69" fillId="3" borderId="1" xfId="0" applyFont="1" applyFill="1" applyBorder="1" applyAlignment="1">
      <alignment horizontal="right" vertical="center" wrapText="1"/>
    </xf>
    <xf numFmtId="0" fontId="70" fillId="0" borderId="4" xfId="0" applyFont="1" applyBorder="1" applyAlignment="1">
      <alignment horizontal="left" vertical="center" wrapText="1"/>
    </xf>
    <xf numFmtId="0" fontId="69" fillId="0" borderId="6" xfId="0" applyFont="1" applyBorder="1" applyAlignment="1">
      <alignment horizontal="center" vertical="center" wrapText="1"/>
    </xf>
    <xf numFmtId="0" fontId="70" fillId="0" borderId="6" xfId="0" applyFont="1" applyBorder="1" applyAlignment="1">
      <alignment horizontal="left" vertical="center" wrapText="1"/>
    </xf>
    <xf numFmtId="0" fontId="69" fillId="4" borderId="5" xfId="0" applyFont="1" applyFill="1" applyBorder="1" applyAlignment="1">
      <alignment horizontal="right" vertical="center" wrapText="1"/>
    </xf>
    <xf numFmtId="0" fontId="70" fillId="4" borderId="1" xfId="0" applyFont="1" applyFill="1" applyBorder="1" applyAlignment="1">
      <alignment horizontal="right" vertical="center" wrapText="1"/>
    </xf>
    <xf numFmtId="0" fontId="71" fillId="4" borderId="1" xfId="0" applyFont="1" applyFill="1" applyBorder="1" applyAlignment="1">
      <alignment horizontal="right" vertical="center" wrapText="1"/>
    </xf>
    <xf numFmtId="0" fontId="72" fillId="0" borderId="0" xfId="0" applyFont="1" applyAlignment="1">
      <alignment vertical="center" wrapText="1"/>
    </xf>
    <xf numFmtId="0" fontId="70" fillId="0" borderId="0" xfId="0" applyFont="1"/>
    <xf numFmtId="0" fontId="70" fillId="0" borderId="0" xfId="0" applyFont="1" applyAlignment="1">
      <alignment horizontal="left" vertical="center" wrapText="1"/>
    </xf>
    <xf numFmtId="0" fontId="71" fillId="0" borderId="0" xfId="0" applyFont="1" applyFill="1" applyBorder="1" applyAlignment="1">
      <alignment horizontal="right" vertical="center" wrapText="1"/>
    </xf>
    <xf numFmtId="0" fontId="71" fillId="0" borderId="0" xfId="0" applyFont="1" applyAlignment="1">
      <alignment vertical="center" wrapText="1"/>
    </xf>
    <xf numFmtId="0" fontId="70" fillId="0" borderId="0" xfId="0" applyFont="1" applyAlignment="1">
      <alignment horizontal="left"/>
    </xf>
    <xf numFmtId="0" fontId="70" fillId="0" borderId="0" xfId="0" applyFont="1" applyAlignment="1">
      <alignment horizontal="left" wrapText="1"/>
    </xf>
    <xf numFmtId="0" fontId="72" fillId="0" borderId="0" xfId="0" applyFont="1" applyFill="1" applyBorder="1" applyAlignment="1">
      <alignment horizontal="left" vertical="center" wrapText="1"/>
    </xf>
    <xf numFmtId="0" fontId="71" fillId="0" borderId="0" xfId="0" applyFont="1" applyFill="1" applyBorder="1" applyAlignment="1">
      <alignment horizontal="left" vertical="center" wrapText="1"/>
    </xf>
    <xf numFmtId="0" fontId="70" fillId="0" borderId="0" xfId="0" applyFont="1" applyAlignment="1">
      <alignment horizontal="right"/>
    </xf>
    <xf numFmtId="0" fontId="70" fillId="0" borderId="13" xfId="0" applyFont="1" applyBorder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0" fontId="70" fillId="0" borderId="0" xfId="0" applyFont="1" applyAlignment="1">
      <alignment horizontal="left"/>
    </xf>
    <xf numFmtId="0" fontId="71" fillId="0" borderId="0" xfId="0" applyFont="1" applyAlignment="1">
      <alignment horizontal="left" vertical="center" wrapText="1"/>
    </xf>
    <xf numFmtId="0" fontId="70" fillId="0" borderId="0" xfId="0" applyFont="1" applyAlignment="1">
      <alignment horizontal="center" vertical="center" wrapText="1"/>
    </xf>
    <xf numFmtId="0" fontId="70" fillId="0" borderId="1" xfId="0" applyFont="1" applyBorder="1" applyAlignment="1">
      <alignment horizontal="right" vertical="center" wrapText="1"/>
    </xf>
    <xf numFmtId="0" fontId="69" fillId="3" borderId="1" xfId="0" applyFont="1" applyFill="1" applyBorder="1" applyAlignment="1">
      <alignment horizontal="center" vertical="center" wrapText="1"/>
    </xf>
    <xf numFmtId="0" fontId="70" fillId="0" borderId="1" xfId="0" applyFont="1" applyBorder="1" applyAlignment="1">
      <alignment horizontal="center" vertical="center" wrapText="1"/>
    </xf>
    <xf numFmtId="0" fontId="70" fillId="4" borderId="1" xfId="0" applyFont="1" applyFill="1" applyBorder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0" fontId="70" fillId="0" borderId="0" xfId="0" applyFont="1" applyAlignment="1">
      <alignment horizontal="left"/>
    </xf>
    <xf numFmtId="0" fontId="71" fillId="0" borderId="0" xfId="0" applyFont="1" applyAlignment="1">
      <alignment horizontal="left" vertical="center" wrapText="1"/>
    </xf>
    <xf numFmtId="0" fontId="70" fillId="0" borderId="1" xfId="0" applyFont="1" applyBorder="1" applyAlignment="1">
      <alignment horizontal="center" vertical="center" wrapText="1"/>
    </xf>
    <xf numFmtId="0" fontId="78" fillId="0" borderId="0" xfId="0" applyFont="1" applyAlignment="1">
      <alignment vertical="center" wrapText="1"/>
    </xf>
    <xf numFmtId="0" fontId="77" fillId="0" borderId="0" xfId="0" applyFont="1"/>
    <xf numFmtId="0" fontId="77" fillId="0" borderId="0" xfId="0" applyFont="1" applyAlignment="1">
      <alignment horizontal="left" vertical="center" wrapText="1"/>
    </xf>
    <xf numFmtId="0" fontId="79" fillId="0" borderId="0" xfId="0" applyFont="1" applyFill="1" applyBorder="1" applyAlignment="1">
      <alignment horizontal="right" vertical="center" wrapText="1"/>
    </xf>
    <xf numFmtId="0" fontId="75" fillId="0" borderId="0" xfId="0" applyFont="1" applyAlignment="1">
      <alignment vertical="center" wrapText="1"/>
    </xf>
    <xf numFmtId="0" fontId="80" fillId="0" borderId="0" xfId="0" applyFont="1" applyFill="1" applyBorder="1" applyAlignment="1">
      <alignment horizontal="left" vertical="center" wrapText="1"/>
    </xf>
    <xf numFmtId="0" fontId="75" fillId="0" borderId="0" xfId="0" applyFont="1" applyFill="1" applyBorder="1" applyAlignment="1">
      <alignment horizontal="left" vertical="center" wrapText="1"/>
    </xf>
    <xf numFmtId="0" fontId="81" fillId="0" borderId="0" xfId="0" applyFont="1" applyFill="1" applyBorder="1" applyAlignment="1">
      <alignment horizontal="left" vertical="center" wrapText="1"/>
    </xf>
    <xf numFmtId="0" fontId="79" fillId="0" borderId="0" xfId="0" applyFont="1" applyFill="1" applyBorder="1" applyAlignment="1">
      <alignment horizontal="left" vertical="center" wrapText="1"/>
    </xf>
    <xf numFmtId="0" fontId="76" fillId="0" borderId="0" xfId="0" applyFont="1" applyFill="1" applyBorder="1" applyAlignment="1">
      <alignment horizontal="left" vertical="center" wrapText="1"/>
    </xf>
    <xf numFmtId="0" fontId="82" fillId="0" borderId="0" xfId="0" applyFont="1" applyAlignment="1">
      <alignment horizontal="right"/>
    </xf>
    <xf numFmtId="0" fontId="74" fillId="0" borderId="0" xfId="0" applyFont="1" applyAlignment="1">
      <alignment horizontal="right"/>
    </xf>
    <xf numFmtId="0" fontId="69" fillId="4" borderId="1" xfId="0" applyFont="1" applyFill="1" applyBorder="1" applyAlignment="1">
      <alignment horizontal="center" vertical="center" wrapText="1"/>
    </xf>
    <xf numFmtId="0" fontId="69" fillId="0" borderId="1" xfId="0" applyFont="1" applyBorder="1" applyAlignment="1">
      <alignment horizontal="center" vertical="center" wrapText="1"/>
    </xf>
    <xf numFmtId="0" fontId="70" fillId="0" borderId="0" xfId="0" applyFont="1" applyBorder="1" applyAlignment="1">
      <alignment vertical="center" wrapText="1"/>
    </xf>
    <xf numFmtId="0" fontId="69" fillId="0" borderId="0" xfId="0" applyFont="1" applyBorder="1" applyAlignment="1">
      <alignment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right" vertical="center" wrapText="1"/>
    </xf>
    <xf numFmtId="0" fontId="74" fillId="0" borderId="0" xfId="0" applyFont="1" applyAlignment="1">
      <alignment horizontal="left"/>
    </xf>
    <xf numFmtId="0" fontId="70" fillId="0" borderId="0" xfId="0" applyFont="1" applyAlignment="1">
      <alignment horizontal="left"/>
    </xf>
    <xf numFmtId="0" fontId="77" fillId="0" borderId="1" xfId="0" applyFont="1" applyBorder="1" applyAlignment="1">
      <alignment horizontal="left" vertical="center" wrapText="1"/>
    </xf>
    <xf numFmtId="0" fontId="83" fillId="3" borderId="1" xfId="0" applyFont="1" applyFill="1" applyBorder="1" applyAlignment="1">
      <alignment horizontal="right" vertical="center" wrapText="1"/>
    </xf>
    <xf numFmtId="0" fontId="77" fillId="3" borderId="1" xfId="0" applyFont="1" applyFill="1" applyBorder="1" applyAlignment="1">
      <alignment horizontal="right" vertical="center" wrapText="1"/>
    </xf>
    <xf numFmtId="0" fontId="79" fillId="0" borderId="0" xfId="0" applyFont="1" applyAlignment="1">
      <alignment horizontal="left" vertical="center" wrapText="1"/>
    </xf>
    <xf numFmtId="0" fontId="84" fillId="0" borderId="0" xfId="0" applyFont="1" applyAlignment="1">
      <alignment horizontal="center" vertical="center" wrapText="1"/>
    </xf>
    <xf numFmtId="0" fontId="86" fillId="0" borderId="0" xfId="0" applyFont="1" applyAlignment="1">
      <alignment horizontal="left" vertical="center" wrapText="1"/>
    </xf>
    <xf numFmtId="0" fontId="86" fillId="0" borderId="0" xfId="0" applyFont="1" applyAlignment="1">
      <alignment vertical="top" wrapText="1"/>
    </xf>
    <xf numFmtId="0" fontId="85" fillId="0" borderId="0" xfId="0" applyFont="1" applyAlignment="1">
      <alignment vertical="top" wrapText="1"/>
    </xf>
    <xf numFmtId="0" fontId="86" fillId="0" borderId="0" xfId="0" applyFont="1" applyAlignment="1">
      <alignment horizontal="left" vertical="top" wrapText="1"/>
    </xf>
    <xf numFmtId="0" fontId="85" fillId="0" borderId="0" xfId="0" applyFont="1"/>
    <xf numFmtId="0" fontId="86" fillId="0" borderId="0" xfId="0" applyFont="1" applyAlignment="1">
      <alignment vertical="center" wrapText="1"/>
    </xf>
    <xf numFmtId="0" fontId="87" fillId="0" borderId="0" xfId="0" applyFont="1" applyFill="1" applyBorder="1" applyAlignment="1">
      <alignment horizontal="left" vertical="center" wrapText="1"/>
    </xf>
    <xf numFmtId="0" fontId="86" fillId="0" borderId="0" xfId="0" applyFont="1" applyFill="1" applyBorder="1" applyAlignment="1">
      <alignment horizontal="left" vertical="center" wrapText="1"/>
    </xf>
    <xf numFmtId="0" fontId="85" fillId="0" borderId="1" xfId="0" applyFont="1" applyBorder="1" applyAlignment="1">
      <alignment horizontal="left" vertical="center" wrapText="1"/>
    </xf>
    <xf numFmtId="0" fontId="85" fillId="0" borderId="1" xfId="0" applyFont="1" applyBorder="1" applyAlignment="1">
      <alignment horizontal="center" vertical="center" wrapText="1"/>
    </xf>
    <xf numFmtId="0" fontId="85" fillId="0" borderId="1" xfId="0" applyFont="1" applyBorder="1" applyAlignment="1">
      <alignment horizontal="right" vertical="center" wrapText="1"/>
    </xf>
    <xf numFmtId="0" fontId="84" fillId="3" borderId="1" xfId="0" applyFont="1" applyFill="1" applyBorder="1" applyAlignment="1">
      <alignment horizontal="right" vertical="center" wrapText="1"/>
    </xf>
    <xf numFmtId="0" fontId="88" fillId="0" borderId="0" xfId="0" applyFont="1" applyFill="1" applyBorder="1" applyAlignment="1">
      <alignment horizontal="left" vertical="center" wrapText="1"/>
    </xf>
    <xf numFmtId="0" fontId="70" fillId="0" borderId="0" xfId="0" applyFont="1" applyAlignment="1">
      <alignment horizontal="left"/>
    </xf>
    <xf numFmtId="0" fontId="70" fillId="0" borderId="1" xfId="0" applyFont="1" applyBorder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70" fillId="0" borderId="1" xfId="0" applyFont="1" applyBorder="1" applyAlignment="1">
      <alignment horizontal="center" vertical="center" wrapText="1"/>
    </xf>
    <xf numFmtId="0" fontId="70" fillId="0" borderId="0" xfId="0" applyFont="1" applyAlignment="1">
      <alignment horizontal="left"/>
    </xf>
    <xf numFmtId="0" fontId="87" fillId="0" borderId="0" xfId="0" applyFont="1" applyAlignment="1">
      <alignment vertical="center" wrapText="1"/>
    </xf>
    <xf numFmtId="0" fontId="85" fillId="0" borderId="0" xfId="0" applyFont="1" applyAlignment="1">
      <alignment horizontal="left" vertical="center" wrapText="1"/>
    </xf>
    <xf numFmtId="0" fontId="86" fillId="0" borderId="0" xfId="0" applyFont="1" applyFill="1" applyBorder="1" applyAlignment="1">
      <alignment horizontal="right" vertical="center" wrapText="1"/>
    </xf>
    <xf numFmtId="0" fontId="69" fillId="0" borderId="1" xfId="0" applyFont="1" applyBorder="1" applyAlignment="1">
      <alignment horizontal="left" vertical="center" wrapText="1"/>
    </xf>
    <xf numFmtId="0" fontId="70" fillId="0" borderId="1" xfId="0" applyFont="1" applyFill="1" applyBorder="1" applyAlignment="1">
      <alignment horizontal="center" vertical="center" wrapText="1"/>
    </xf>
    <xf numFmtId="0" fontId="70" fillId="0" borderId="1" xfId="0" applyFont="1" applyBorder="1" applyAlignment="1">
      <alignment horizontal="center" vertical="center" wrapText="1"/>
    </xf>
    <xf numFmtId="0" fontId="70" fillId="0" borderId="1" xfId="0" applyFont="1" applyBorder="1" applyAlignment="1">
      <alignment horizontal="center" wrapText="1"/>
    </xf>
    <xf numFmtId="0" fontId="70" fillId="0" borderId="1" xfId="0" applyFont="1" applyBorder="1" applyAlignment="1">
      <alignment horizontal="center" vertical="center" wrapText="1"/>
    </xf>
    <xf numFmtId="0" fontId="70" fillId="0" borderId="13" xfId="0" applyFont="1" applyBorder="1" applyAlignment="1">
      <alignment horizontal="center" vertical="center" wrapText="1"/>
    </xf>
    <xf numFmtId="0" fontId="70" fillId="0" borderId="1" xfId="0" applyFont="1" applyBorder="1" applyAlignment="1">
      <alignment horizontal="center" vertical="center" wrapText="1"/>
    </xf>
    <xf numFmtId="0" fontId="70" fillId="0" borderId="13" xfId="0" applyFont="1" applyBorder="1" applyAlignment="1">
      <alignment horizontal="center" vertical="center" wrapText="1"/>
    </xf>
    <xf numFmtId="0" fontId="70" fillId="0" borderId="13" xfId="0" applyFont="1" applyBorder="1" applyAlignment="1">
      <alignment horizontal="left" vertical="center" wrapText="1"/>
    </xf>
    <xf numFmtId="0" fontId="70" fillId="0" borderId="13" xfId="0" applyFont="1" applyBorder="1" applyAlignment="1">
      <alignment horizontal="right" vertical="center" wrapText="1"/>
    </xf>
    <xf numFmtId="0" fontId="70" fillId="0" borderId="13" xfId="0" applyFont="1" applyBorder="1" applyAlignment="1">
      <alignment horizontal="center" vertical="center" wrapText="1"/>
    </xf>
    <xf numFmtId="0" fontId="70" fillId="0" borderId="13" xfId="0" applyFont="1" applyBorder="1" applyAlignment="1">
      <alignment horizontal="right" vertical="center" wrapText="1"/>
    </xf>
    <xf numFmtId="0" fontId="0" fillId="0" borderId="1" xfId="0" applyBorder="1" applyAlignment="1">
      <alignment horizontal="left" vertical="center" wrapText="1"/>
    </xf>
    <xf numFmtId="0" fontId="70" fillId="0" borderId="0" xfId="0" applyFont="1" applyAlignment="1">
      <alignment horizontal="center" vertical="center" wrapText="1"/>
    </xf>
    <xf numFmtId="0" fontId="70" fillId="0" borderId="15" xfId="0" applyFont="1" applyBorder="1" applyAlignment="1">
      <alignment horizontal="center" vertical="center" wrapText="1"/>
    </xf>
    <xf numFmtId="0" fontId="70" fillId="0" borderId="1" xfId="0" applyFont="1" applyBorder="1" applyAlignment="1">
      <alignment horizontal="center" vertical="center" wrapText="1"/>
    </xf>
    <xf numFmtId="0" fontId="70" fillId="0" borderId="14" xfId="0" applyFont="1" applyBorder="1" applyAlignment="1">
      <alignment horizontal="right" vertical="center" wrapText="1"/>
    </xf>
    <xf numFmtId="0" fontId="70" fillId="0" borderId="15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 wrapText="1"/>
    </xf>
    <xf numFmtId="0" fontId="70" fillId="4" borderId="1" xfId="0" applyFont="1" applyFill="1" applyBorder="1" applyAlignment="1">
      <alignment horizontal="left" vertical="center" wrapText="1"/>
    </xf>
    <xf numFmtId="0" fontId="70" fillId="0" borderId="1" xfId="0" applyFont="1" applyBorder="1" applyAlignment="1">
      <alignment horizontal="center" vertical="center" wrapText="1"/>
    </xf>
    <xf numFmtId="0" fontId="70" fillId="0" borderId="1" xfId="0" applyFont="1" applyBorder="1" applyAlignment="1">
      <alignment horizontal="center" vertical="center" wrapText="1"/>
    </xf>
    <xf numFmtId="0" fontId="70" fillId="0" borderId="13" xfId="0" applyFont="1" applyBorder="1" applyAlignment="1">
      <alignment horizontal="left" vertical="center" wrapText="1"/>
    </xf>
    <xf numFmtId="0" fontId="84" fillId="0" borderId="0" xfId="0" applyFont="1" applyAlignment="1">
      <alignment horizontal="center" vertical="center" wrapText="1"/>
    </xf>
    <xf numFmtId="0" fontId="86" fillId="0" borderId="0" xfId="0" applyFont="1" applyAlignment="1">
      <alignment horizontal="left" vertical="top" wrapText="1"/>
    </xf>
    <xf numFmtId="0" fontId="85" fillId="0" borderId="0" xfId="0" applyFont="1" applyAlignment="1">
      <alignment horizontal="left"/>
    </xf>
    <xf numFmtId="0" fontId="85" fillId="0" borderId="13" xfId="0" applyFont="1" applyBorder="1" applyAlignment="1">
      <alignment horizontal="center" vertical="center" wrapText="1"/>
    </xf>
    <xf numFmtId="0" fontId="85" fillId="0" borderId="13" xfId="0" applyFont="1" applyBorder="1" applyAlignment="1">
      <alignment horizontal="left" vertical="center" wrapText="1"/>
    </xf>
    <xf numFmtId="0" fontId="85" fillId="3" borderId="13" xfId="0" applyFont="1" applyFill="1" applyBorder="1" applyAlignment="1">
      <alignment horizontal="center" vertical="center" wrapText="1"/>
    </xf>
    <xf numFmtId="0" fontId="85" fillId="0" borderId="15" xfId="0" applyFont="1" applyBorder="1" applyAlignment="1">
      <alignment horizontal="center" vertical="center" wrapText="1"/>
    </xf>
    <xf numFmtId="0" fontId="84" fillId="3" borderId="1" xfId="0" applyFont="1" applyFill="1" applyBorder="1" applyAlignment="1">
      <alignment horizontal="center" vertical="center" wrapText="1"/>
    </xf>
    <xf numFmtId="0" fontId="85" fillId="0" borderId="14" xfId="0" applyFont="1" applyBorder="1" applyAlignment="1">
      <alignment horizontal="right" vertical="center" wrapText="1"/>
    </xf>
    <xf numFmtId="0" fontId="85" fillId="0" borderId="13" xfId="0" applyFont="1" applyBorder="1" applyAlignment="1">
      <alignment horizontal="center" vertical="center" wrapText="1"/>
    </xf>
    <xf numFmtId="0" fontId="70" fillId="0" borderId="1" xfId="0" applyFont="1" applyBorder="1" applyAlignment="1">
      <alignment horizontal="center" vertical="center" wrapText="1"/>
    </xf>
    <xf numFmtId="0" fontId="70" fillId="0" borderId="1" xfId="0" applyFont="1" applyBorder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77" fillId="0" borderId="13" xfId="0" applyFont="1" applyBorder="1" applyAlignment="1">
      <alignment horizontal="left" vertical="center" wrapText="1"/>
    </xf>
    <xf numFmtId="0" fontId="77" fillId="3" borderId="13" xfId="0" applyFont="1" applyFill="1" applyBorder="1" applyAlignment="1">
      <alignment horizontal="right" vertical="center" wrapText="1"/>
    </xf>
    <xf numFmtId="0" fontId="70" fillId="0" borderId="1" xfId="0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77" fillId="3" borderId="14" xfId="0" applyFont="1" applyFill="1" applyBorder="1" applyAlignment="1">
      <alignment horizontal="right" vertical="center" wrapText="1"/>
    </xf>
    <xf numFmtId="0" fontId="77" fillId="0" borderId="14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7" fillId="0" borderId="4" xfId="0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15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/>
    </xf>
    <xf numFmtId="0" fontId="12" fillId="0" borderId="4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3" fillId="0" borderId="2" xfId="0" applyFont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0" fontId="13" fillId="0" borderId="7" xfId="0" applyFont="1" applyBorder="1" applyAlignment="1">
      <alignment horizontal="left" wrapText="1"/>
    </xf>
    <xf numFmtId="0" fontId="13" fillId="0" borderId="8" xfId="0" applyFont="1" applyBorder="1" applyAlignment="1">
      <alignment horizontal="left" wrapText="1"/>
    </xf>
    <xf numFmtId="0" fontId="13" fillId="0" borderId="9" xfId="0" applyFont="1" applyBorder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0" fontId="13" fillId="0" borderId="2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0" fontId="13" fillId="0" borderId="8" xfId="0" applyFont="1" applyBorder="1" applyAlignment="1">
      <alignment horizontal="left"/>
    </xf>
    <xf numFmtId="0" fontId="13" fillId="0" borderId="9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6" fillId="0" borderId="2" xfId="0" applyFont="1" applyBorder="1" applyAlignment="1">
      <alignment vertical="top" wrapText="1"/>
    </xf>
    <xf numFmtId="0" fontId="16" fillId="0" borderId="3" xfId="0" applyFont="1" applyBorder="1" applyAlignment="1">
      <alignment vertical="top" wrapText="1"/>
    </xf>
    <xf numFmtId="0" fontId="16" fillId="0" borderId="7" xfId="0" applyFont="1" applyBorder="1" applyAlignment="1">
      <alignment vertical="top" wrapText="1"/>
    </xf>
    <xf numFmtId="0" fontId="16" fillId="0" borderId="8" xfId="0" applyFont="1" applyBorder="1" applyAlignment="1">
      <alignment vertical="top" wrapText="1"/>
    </xf>
    <xf numFmtId="0" fontId="16" fillId="0" borderId="9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7" fillId="0" borderId="1" xfId="0" applyFont="1" applyBorder="1" applyAlignment="1">
      <alignment horizontal="left"/>
    </xf>
    <xf numFmtId="0" fontId="17" fillId="0" borderId="2" xfId="0" applyFont="1" applyBorder="1" applyAlignment="1">
      <alignment vertical="top" wrapText="1"/>
    </xf>
    <xf numFmtId="0" fontId="17" fillId="0" borderId="3" xfId="0" applyFont="1" applyBorder="1" applyAlignment="1">
      <alignment vertical="top" wrapText="1"/>
    </xf>
    <xf numFmtId="0" fontId="17" fillId="0" borderId="7" xfId="0" applyFont="1" applyBorder="1" applyAlignment="1">
      <alignment vertical="top" wrapText="1"/>
    </xf>
    <xf numFmtId="0" fontId="17" fillId="0" borderId="8" xfId="0" applyFont="1" applyBorder="1" applyAlignment="1">
      <alignment vertical="top" wrapText="1"/>
    </xf>
    <xf numFmtId="0" fontId="17" fillId="0" borderId="9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1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19" fillId="0" borderId="2" xfId="0" applyFont="1" applyBorder="1" applyAlignment="1">
      <alignment vertical="top" wrapText="1"/>
    </xf>
    <xf numFmtId="0" fontId="19" fillId="0" borderId="3" xfId="0" applyFont="1" applyBorder="1" applyAlignment="1">
      <alignment vertical="top" wrapText="1"/>
    </xf>
    <xf numFmtId="0" fontId="19" fillId="0" borderId="7" xfId="0" applyFont="1" applyBorder="1" applyAlignment="1">
      <alignment vertical="top" wrapText="1"/>
    </xf>
    <xf numFmtId="0" fontId="19" fillId="0" borderId="8" xfId="0" applyFont="1" applyBorder="1" applyAlignment="1">
      <alignment vertical="top" wrapText="1"/>
    </xf>
    <xf numFmtId="0" fontId="19" fillId="0" borderId="9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20" fillId="0" borderId="2" xfId="0" applyFont="1" applyBorder="1" applyAlignment="1">
      <alignment vertical="top" wrapText="1"/>
    </xf>
    <xf numFmtId="0" fontId="20" fillId="0" borderId="3" xfId="0" applyFont="1" applyBorder="1" applyAlignment="1">
      <alignment vertical="top" wrapText="1"/>
    </xf>
    <xf numFmtId="0" fontId="20" fillId="0" borderId="7" xfId="0" applyFont="1" applyBorder="1" applyAlignment="1">
      <alignment vertical="top" wrapText="1"/>
    </xf>
    <xf numFmtId="0" fontId="20" fillId="0" borderId="8" xfId="0" applyFont="1" applyBorder="1" applyAlignment="1">
      <alignment vertical="top" wrapText="1"/>
    </xf>
    <xf numFmtId="0" fontId="20" fillId="0" borderId="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" xfId="0" applyFont="1" applyBorder="1" applyAlignment="1">
      <alignment horizontal="left" vertical="top" wrapText="1"/>
    </xf>
    <xf numFmtId="0" fontId="19" fillId="0" borderId="2" xfId="0" applyFont="1" applyBorder="1" applyAlignment="1">
      <alignment vertical="top"/>
    </xf>
    <xf numFmtId="0" fontId="19" fillId="0" borderId="3" xfId="0" applyFont="1" applyBorder="1" applyAlignment="1">
      <alignment vertical="top"/>
    </xf>
    <xf numFmtId="0" fontId="19" fillId="0" borderId="7" xfId="0" applyFont="1" applyBorder="1" applyAlignment="1">
      <alignment vertical="top"/>
    </xf>
    <xf numFmtId="0" fontId="19" fillId="0" borderId="8" xfId="0" applyFont="1" applyBorder="1" applyAlignment="1">
      <alignment vertical="top"/>
    </xf>
    <xf numFmtId="0" fontId="19" fillId="0" borderId="9" xfId="0" applyFont="1" applyBorder="1" applyAlignment="1">
      <alignment vertical="top"/>
    </xf>
    <xf numFmtId="0" fontId="19" fillId="0" borderId="10" xfId="0" applyFont="1" applyBorder="1" applyAlignment="1">
      <alignment vertical="top"/>
    </xf>
    <xf numFmtId="0" fontId="19" fillId="0" borderId="2" xfId="0" applyFont="1" applyBorder="1" applyAlignment="1">
      <alignment horizontal="left" vertical="top" wrapText="1"/>
    </xf>
    <xf numFmtId="0" fontId="19" fillId="0" borderId="3" xfId="0" applyFont="1" applyBorder="1" applyAlignment="1">
      <alignment horizontal="left" vertical="top" wrapText="1"/>
    </xf>
    <xf numFmtId="0" fontId="19" fillId="0" borderId="7" xfId="0" applyFont="1" applyBorder="1" applyAlignment="1">
      <alignment horizontal="left" vertical="top" wrapText="1"/>
    </xf>
    <xf numFmtId="0" fontId="19" fillId="0" borderId="8" xfId="0" applyFont="1" applyBorder="1" applyAlignment="1">
      <alignment horizontal="left" vertical="top" wrapText="1"/>
    </xf>
    <xf numFmtId="0" fontId="19" fillId="0" borderId="9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2" borderId="2" xfId="0" applyFont="1" applyFill="1" applyBorder="1" applyAlignment="1">
      <alignment horizontal="left" vertical="top" wrapText="1"/>
    </xf>
    <xf numFmtId="0" fontId="19" fillId="2" borderId="3" xfId="0" applyFont="1" applyFill="1" applyBorder="1" applyAlignment="1">
      <alignment horizontal="left" vertical="top" wrapText="1"/>
    </xf>
    <xf numFmtId="0" fontId="19" fillId="2" borderId="7" xfId="0" applyFont="1" applyFill="1" applyBorder="1" applyAlignment="1">
      <alignment horizontal="left" vertical="top" wrapText="1"/>
    </xf>
    <xf numFmtId="0" fontId="19" fillId="2" borderId="8" xfId="0" applyFont="1" applyFill="1" applyBorder="1" applyAlignment="1">
      <alignment horizontal="left" vertical="top" wrapText="1"/>
    </xf>
    <xf numFmtId="0" fontId="19" fillId="2" borderId="9" xfId="0" applyFont="1" applyFill="1" applyBorder="1" applyAlignment="1">
      <alignment horizontal="left" vertical="top" wrapText="1"/>
    </xf>
    <xf numFmtId="0" fontId="19" fillId="2" borderId="10" xfId="0" applyFont="1" applyFill="1" applyBorder="1" applyAlignment="1">
      <alignment horizontal="left" vertical="top" wrapText="1"/>
    </xf>
    <xf numFmtId="0" fontId="19" fillId="2" borderId="2" xfId="0" applyFont="1" applyFill="1" applyBorder="1" applyAlignment="1">
      <alignment vertical="top" wrapText="1"/>
    </xf>
    <xf numFmtId="0" fontId="19" fillId="2" borderId="3" xfId="0" applyFont="1" applyFill="1" applyBorder="1" applyAlignment="1">
      <alignment vertical="top" wrapText="1"/>
    </xf>
    <xf numFmtId="0" fontId="19" fillId="2" borderId="7" xfId="0" applyFont="1" applyFill="1" applyBorder="1" applyAlignment="1">
      <alignment vertical="top" wrapText="1"/>
    </xf>
    <xf numFmtId="0" fontId="19" fillId="2" borderId="8" xfId="0" applyFont="1" applyFill="1" applyBorder="1" applyAlignment="1">
      <alignment vertical="top" wrapText="1"/>
    </xf>
    <xf numFmtId="0" fontId="19" fillId="2" borderId="9" xfId="0" applyFont="1" applyFill="1" applyBorder="1" applyAlignment="1">
      <alignment vertical="top" wrapText="1"/>
    </xf>
    <xf numFmtId="0" fontId="19" fillId="2" borderId="10" xfId="0" applyFont="1" applyFill="1" applyBorder="1" applyAlignment="1">
      <alignment vertical="top" wrapText="1"/>
    </xf>
    <xf numFmtId="0" fontId="12" fillId="2" borderId="4" xfId="0" applyFont="1" applyFill="1" applyBorder="1" applyAlignment="1">
      <alignment horizontal="center" wrapText="1"/>
    </xf>
    <xf numFmtId="0" fontId="12" fillId="2" borderId="5" xfId="0" applyFont="1" applyFill="1" applyBorder="1" applyAlignment="1">
      <alignment horizontal="center" wrapText="1"/>
    </xf>
    <xf numFmtId="0" fontId="20" fillId="2" borderId="2" xfId="0" applyFont="1" applyFill="1" applyBorder="1" applyAlignment="1">
      <alignment vertical="top" wrapText="1"/>
    </xf>
    <xf numFmtId="0" fontId="20" fillId="2" borderId="3" xfId="0" applyFont="1" applyFill="1" applyBorder="1" applyAlignment="1">
      <alignment vertical="top" wrapText="1"/>
    </xf>
    <xf numFmtId="0" fontId="20" fillId="2" borderId="7" xfId="0" applyFont="1" applyFill="1" applyBorder="1" applyAlignment="1">
      <alignment vertical="top" wrapText="1"/>
    </xf>
    <xf numFmtId="0" fontId="20" fillId="2" borderId="8" xfId="0" applyFont="1" applyFill="1" applyBorder="1" applyAlignment="1">
      <alignment vertical="top" wrapText="1"/>
    </xf>
    <xf numFmtId="0" fontId="20" fillId="2" borderId="9" xfId="0" applyFont="1" applyFill="1" applyBorder="1" applyAlignment="1">
      <alignment vertical="top" wrapText="1"/>
    </xf>
    <xf numFmtId="0" fontId="20" fillId="2" borderId="10" xfId="0" applyFont="1" applyFill="1" applyBorder="1" applyAlignment="1">
      <alignment vertical="top" wrapText="1"/>
    </xf>
    <xf numFmtId="0" fontId="19" fillId="2" borderId="2" xfId="0" applyFont="1" applyFill="1" applyBorder="1" applyAlignment="1">
      <alignment vertical="top"/>
    </xf>
    <xf numFmtId="0" fontId="19" fillId="2" borderId="3" xfId="0" applyFont="1" applyFill="1" applyBorder="1" applyAlignment="1">
      <alignment vertical="top"/>
    </xf>
    <xf numFmtId="0" fontId="19" fillId="2" borderId="7" xfId="0" applyFont="1" applyFill="1" applyBorder="1" applyAlignment="1">
      <alignment vertical="top"/>
    </xf>
    <xf numFmtId="0" fontId="19" fillId="2" borderId="8" xfId="0" applyFont="1" applyFill="1" applyBorder="1" applyAlignment="1">
      <alignment vertical="top"/>
    </xf>
    <xf numFmtId="0" fontId="19" fillId="2" borderId="9" xfId="0" applyFont="1" applyFill="1" applyBorder="1" applyAlignment="1">
      <alignment vertical="top"/>
    </xf>
    <xf numFmtId="0" fontId="19" fillId="2" borderId="10" xfId="0" applyFont="1" applyFill="1" applyBorder="1" applyAlignment="1">
      <alignment vertical="top"/>
    </xf>
    <xf numFmtId="0" fontId="19" fillId="0" borderId="2" xfId="0" applyFont="1" applyFill="1" applyBorder="1" applyAlignment="1">
      <alignment horizontal="left" vertical="top" wrapText="1"/>
    </xf>
    <xf numFmtId="0" fontId="19" fillId="0" borderId="3" xfId="0" applyFont="1" applyFill="1" applyBorder="1" applyAlignment="1">
      <alignment horizontal="left" vertical="top" wrapText="1"/>
    </xf>
    <xf numFmtId="0" fontId="19" fillId="0" borderId="7" xfId="0" applyFont="1" applyFill="1" applyBorder="1" applyAlignment="1">
      <alignment horizontal="left" vertical="top" wrapText="1"/>
    </xf>
    <xf numFmtId="0" fontId="19" fillId="0" borderId="8" xfId="0" applyFont="1" applyFill="1" applyBorder="1" applyAlignment="1">
      <alignment horizontal="left" vertical="top" wrapText="1"/>
    </xf>
    <xf numFmtId="0" fontId="19" fillId="0" borderId="9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left" vertical="top" wrapText="1"/>
    </xf>
    <xf numFmtId="0" fontId="20" fillId="0" borderId="2" xfId="0" applyFont="1" applyFill="1" applyBorder="1" applyAlignment="1">
      <alignment horizontal="left" vertical="top" wrapText="1"/>
    </xf>
    <xf numFmtId="0" fontId="20" fillId="0" borderId="3" xfId="0" applyFont="1" applyFill="1" applyBorder="1" applyAlignment="1">
      <alignment horizontal="left" vertical="top" wrapText="1"/>
    </xf>
    <xf numFmtId="0" fontId="20" fillId="0" borderId="7" xfId="0" applyFont="1" applyFill="1" applyBorder="1" applyAlignment="1">
      <alignment horizontal="left" vertical="top" wrapText="1"/>
    </xf>
    <xf numFmtId="0" fontId="20" fillId="0" borderId="8" xfId="0" applyFont="1" applyFill="1" applyBorder="1" applyAlignment="1">
      <alignment horizontal="left" vertical="top" wrapText="1"/>
    </xf>
    <xf numFmtId="0" fontId="20" fillId="0" borderId="9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 vertical="top" wrapText="1"/>
    </xf>
    <xf numFmtId="0" fontId="19" fillId="0" borderId="2" xfId="0" applyFont="1" applyFill="1" applyBorder="1" applyAlignment="1">
      <alignment horizontal="left" vertical="top"/>
    </xf>
    <xf numFmtId="0" fontId="19" fillId="0" borderId="3" xfId="0" applyFont="1" applyFill="1" applyBorder="1" applyAlignment="1">
      <alignment horizontal="left" vertical="top"/>
    </xf>
    <xf numFmtId="0" fontId="19" fillId="0" borderId="7" xfId="0" applyFont="1" applyFill="1" applyBorder="1" applyAlignment="1">
      <alignment horizontal="left" vertical="top"/>
    </xf>
    <xf numFmtId="0" fontId="19" fillId="0" borderId="8" xfId="0" applyFont="1" applyFill="1" applyBorder="1" applyAlignment="1">
      <alignment horizontal="left" vertical="top"/>
    </xf>
    <xf numFmtId="0" fontId="19" fillId="0" borderId="9" xfId="0" applyFont="1" applyFill="1" applyBorder="1" applyAlignment="1">
      <alignment horizontal="left" vertical="top"/>
    </xf>
    <xf numFmtId="0" fontId="19" fillId="0" borderId="10" xfId="0" applyFont="1" applyFill="1" applyBorder="1" applyAlignment="1">
      <alignment horizontal="left" vertical="top"/>
    </xf>
    <xf numFmtId="0" fontId="19" fillId="0" borderId="2" xfId="0" applyFont="1" applyFill="1" applyBorder="1" applyAlignment="1">
      <alignment vertical="top"/>
    </xf>
    <xf numFmtId="0" fontId="19" fillId="0" borderId="3" xfId="0" applyFont="1" applyFill="1" applyBorder="1" applyAlignment="1">
      <alignment vertical="top"/>
    </xf>
    <xf numFmtId="0" fontId="19" fillId="0" borderId="7" xfId="0" applyFont="1" applyFill="1" applyBorder="1" applyAlignment="1">
      <alignment vertical="top"/>
    </xf>
    <xf numFmtId="0" fontId="19" fillId="0" borderId="8" xfId="0" applyFont="1" applyFill="1" applyBorder="1" applyAlignment="1">
      <alignment vertical="top"/>
    </xf>
    <xf numFmtId="0" fontId="19" fillId="0" borderId="9" xfId="0" applyFont="1" applyFill="1" applyBorder="1" applyAlignment="1">
      <alignment vertical="top"/>
    </xf>
    <xf numFmtId="0" fontId="19" fillId="0" borderId="10" xfId="0" applyFont="1" applyFill="1" applyBorder="1" applyAlignment="1">
      <alignment vertical="top"/>
    </xf>
    <xf numFmtId="0" fontId="19" fillId="0" borderId="2" xfId="0" applyFont="1" applyFill="1" applyBorder="1" applyAlignment="1">
      <alignment vertical="top" wrapText="1"/>
    </xf>
    <xf numFmtId="0" fontId="19" fillId="0" borderId="3" xfId="0" applyFont="1" applyFill="1" applyBorder="1" applyAlignment="1">
      <alignment vertical="top" wrapText="1"/>
    </xf>
    <xf numFmtId="0" fontId="19" fillId="0" borderId="7" xfId="0" applyFont="1" applyFill="1" applyBorder="1" applyAlignment="1">
      <alignment vertical="top" wrapText="1"/>
    </xf>
    <xf numFmtId="0" fontId="19" fillId="0" borderId="8" xfId="0" applyFont="1" applyFill="1" applyBorder="1" applyAlignment="1">
      <alignment vertical="top" wrapText="1"/>
    </xf>
    <xf numFmtId="0" fontId="19" fillId="0" borderId="9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vertical="top" wrapText="1"/>
    </xf>
    <xf numFmtId="0" fontId="12" fillId="0" borderId="4" xfId="0" applyFont="1" applyFill="1" applyBorder="1" applyAlignment="1">
      <alignment horizontal="center" wrapText="1"/>
    </xf>
    <xf numFmtId="0" fontId="12" fillId="0" borderId="5" xfId="0" applyFont="1" applyFill="1" applyBorder="1" applyAlignment="1">
      <alignment horizontal="center" wrapText="1"/>
    </xf>
    <xf numFmtId="0" fontId="20" fillId="0" borderId="2" xfId="0" applyFont="1" applyFill="1" applyBorder="1" applyAlignment="1">
      <alignment vertical="top" wrapText="1"/>
    </xf>
    <xf numFmtId="0" fontId="20" fillId="0" borderId="3" xfId="0" applyFont="1" applyFill="1" applyBorder="1" applyAlignment="1">
      <alignment vertical="top" wrapText="1"/>
    </xf>
    <xf numFmtId="0" fontId="20" fillId="0" borderId="7" xfId="0" applyFont="1" applyFill="1" applyBorder="1" applyAlignment="1">
      <alignment vertical="top" wrapText="1"/>
    </xf>
    <xf numFmtId="0" fontId="20" fillId="0" borderId="8" xfId="0" applyFont="1" applyFill="1" applyBorder="1" applyAlignment="1">
      <alignment vertical="top" wrapText="1"/>
    </xf>
    <xf numFmtId="0" fontId="20" fillId="0" borderId="9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0" fontId="20" fillId="0" borderId="2" xfId="0" applyFont="1" applyFill="1" applyBorder="1" applyAlignment="1">
      <alignment horizontal="center" vertical="top" wrapText="1"/>
    </xf>
    <xf numFmtId="0" fontId="20" fillId="0" borderId="3" xfId="0" applyFont="1" applyFill="1" applyBorder="1" applyAlignment="1">
      <alignment horizontal="center" vertical="top" wrapText="1"/>
    </xf>
    <xf numFmtId="0" fontId="20" fillId="0" borderId="7" xfId="0" applyFont="1" applyFill="1" applyBorder="1" applyAlignment="1">
      <alignment horizontal="center" vertical="top" wrapText="1"/>
    </xf>
    <xf numFmtId="0" fontId="20" fillId="0" borderId="8" xfId="0" applyFont="1" applyFill="1" applyBorder="1" applyAlignment="1">
      <alignment horizontal="center" vertical="top" wrapText="1"/>
    </xf>
    <xf numFmtId="0" fontId="20" fillId="0" borderId="9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22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 wrapText="1"/>
    </xf>
    <xf numFmtId="0" fontId="19" fillId="0" borderId="1" xfId="0" applyFont="1" applyBorder="1" applyAlignment="1">
      <alignment horizontal="left"/>
    </xf>
    <xf numFmtId="0" fontId="24" fillId="0" borderId="4" xfId="0" applyFont="1" applyFill="1" applyBorder="1" applyAlignment="1">
      <alignment horizontal="center" wrapText="1"/>
    </xf>
    <xf numFmtId="0" fontId="24" fillId="0" borderId="5" xfId="0" applyFont="1" applyFill="1" applyBorder="1" applyAlignment="1">
      <alignment horizont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5" xfId="0" applyFont="1" applyFill="1" applyBorder="1" applyAlignment="1">
      <alignment horizontal="center" wrapText="1"/>
    </xf>
    <xf numFmtId="0" fontId="12" fillId="3" borderId="4" xfId="0" applyFont="1" applyFill="1" applyBorder="1" applyAlignment="1">
      <alignment horizontal="center" wrapText="1"/>
    </xf>
    <xf numFmtId="0" fontId="12" fillId="3" borderId="5" xfId="0" applyFont="1" applyFill="1" applyBorder="1" applyAlignment="1">
      <alignment horizontal="center" wrapText="1"/>
    </xf>
    <xf numFmtId="0" fontId="27" fillId="0" borderId="4" xfId="0" applyFont="1" applyFill="1" applyBorder="1" applyAlignment="1">
      <alignment horizontal="center" wrapText="1"/>
    </xf>
    <xf numFmtId="0" fontId="27" fillId="0" borderId="5" xfId="0" applyFont="1" applyFill="1" applyBorder="1" applyAlignment="1">
      <alignment horizontal="center" wrapText="1"/>
    </xf>
    <xf numFmtId="0" fontId="19" fillId="0" borderId="0" xfId="0" applyFont="1" applyAlignment="1">
      <alignment horizontal="left" wrapText="1"/>
    </xf>
    <xf numFmtId="0" fontId="33" fillId="0" borderId="4" xfId="0" applyFont="1" applyFill="1" applyBorder="1" applyAlignment="1">
      <alignment horizontal="center" wrapText="1"/>
    </xf>
    <xf numFmtId="0" fontId="33" fillId="0" borderId="5" xfId="0" applyFont="1" applyFill="1" applyBorder="1" applyAlignment="1">
      <alignment horizontal="center" wrapText="1"/>
    </xf>
    <xf numFmtId="0" fontId="30" fillId="0" borderId="1" xfId="0" applyFont="1" applyBorder="1" applyAlignment="1">
      <alignment horizontal="center" wrapText="1"/>
    </xf>
    <xf numFmtId="0" fontId="30" fillId="0" borderId="4" xfId="0" applyFont="1" applyBorder="1" applyAlignment="1">
      <alignment horizontal="center" wrapText="1"/>
    </xf>
    <xf numFmtId="0" fontId="30" fillId="0" borderId="5" xfId="0" applyFont="1" applyBorder="1" applyAlignment="1">
      <alignment horizontal="center" wrapText="1"/>
    </xf>
    <xf numFmtId="0" fontId="31" fillId="0" borderId="1" xfId="0" applyFont="1" applyFill="1" applyBorder="1" applyAlignment="1">
      <alignment horizontal="left" vertical="top" wrapText="1"/>
    </xf>
    <xf numFmtId="0" fontId="31" fillId="0" borderId="2" xfId="0" applyFont="1" applyFill="1" applyBorder="1" applyAlignment="1">
      <alignment horizontal="left" vertical="top"/>
    </xf>
    <xf numFmtId="0" fontId="31" fillId="0" borderId="3" xfId="0" applyFont="1" applyFill="1" applyBorder="1" applyAlignment="1">
      <alignment horizontal="left" vertical="top"/>
    </xf>
    <xf numFmtId="0" fontId="31" fillId="0" borderId="7" xfId="0" applyFont="1" applyFill="1" applyBorder="1" applyAlignment="1">
      <alignment horizontal="left" vertical="top"/>
    </xf>
    <xf numFmtId="0" fontId="31" fillId="0" borderId="8" xfId="0" applyFont="1" applyFill="1" applyBorder="1" applyAlignment="1">
      <alignment horizontal="left" vertical="top"/>
    </xf>
    <xf numFmtId="0" fontId="31" fillId="0" borderId="9" xfId="0" applyFont="1" applyFill="1" applyBorder="1" applyAlignment="1">
      <alignment horizontal="left" vertical="top"/>
    </xf>
    <xf numFmtId="0" fontId="31" fillId="0" borderId="10" xfId="0" applyFont="1" applyFill="1" applyBorder="1" applyAlignment="1">
      <alignment horizontal="left" vertical="top"/>
    </xf>
    <xf numFmtId="0" fontId="31" fillId="0" borderId="2" xfId="0" applyFont="1" applyFill="1" applyBorder="1" applyAlignment="1">
      <alignment horizontal="left" vertical="top" wrapText="1"/>
    </xf>
    <xf numFmtId="0" fontId="31" fillId="0" borderId="3" xfId="0" applyFont="1" applyFill="1" applyBorder="1" applyAlignment="1">
      <alignment horizontal="left" vertical="top" wrapText="1"/>
    </xf>
    <xf numFmtId="0" fontId="31" fillId="0" borderId="7" xfId="0" applyFont="1" applyFill="1" applyBorder="1" applyAlignment="1">
      <alignment horizontal="left" vertical="top" wrapText="1"/>
    </xf>
    <xf numFmtId="0" fontId="31" fillId="0" borderId="8" xfId="0" applyFont="1" applyFill="1" applyBorder="1" applyAlignment="1">
      <alignment horizontal="left" vertical="top" wrapText="1"/>
    </xf>
    <xf numFmtId="0" fontId="31" fillId="0" borderId="9" xfId="0" applyFont="1" applyFill="1" applyBorder="1" applyAlignment="1">
      <alignment horizontal="left" vertical="top" wrapText="1"/>
    </xf>
    <xf numFmtId="0" fontId="31" fillId="0" borderId="10" xfId="0" applyFont="1" applyFill="1" applyBorder="1" applyAlignment="1">
      <alignment horizontal="left" vertical="top" wrapText="1"/>
    </xf>
    <xf numFmtId="0" fontId="31" fillId="0" borderId="2" xfId="0" applyFont="1" applyFill="1" applyBorder="1" applyAlignment="1">
      <alignment vertical="top" wrapText="1"/>
    </xf>
    <xf numFmtId="0" fontId="31" fillId="0" borderId="3" xfId="0" applyFont="1" applyFill="1" applyBorder="1" applyAlignment="1">
      <alignment vertical="top" wrapText="1"/>
    </xf>
    <xf numFmtId="0" fontId="31" fillId="0" borderId="7" xfId="0" applyFont="1" applyFill="1" applyBorder="1" applyAlignment="1">
      <alignment vertical="top" wrapText="1"/>
    </xf>
    <xf numFmtId="0" fontId="31" fillId="0" borderId="8" xfId="0" applyFont="1" applyFill="1" applyBorder="1" applyAlignment="1">
      <alignment vertical="top" wrapText="1"/>
    </xf>
    <xf numFmtId="0" fontId="31" fillId="0" borderId="9" xfId="0" applyFont="1" applyFill="1" applyBorder="1" applyAlignment="1">
      <alignment vertical="top" wrapText="1"/>
    </xf>
    <xf numFmtId="0" fontId="31" fillId="0" borderId="10" xfId="0" applyFont="1" applyFill="1" applyBorder="1" applyAlignment="1">
      <alignment vertical="top" wrapText="1"/>
    </xf>
    <xf numFmtId="0" fontId="31" fillId="0" borderId="2" xfId="0" applyFont="1" applyFill="1" applyBorder="1" applyAlignment="1">
      <alignment vertical="top"/>
    </xf>
    <xf numFmtId="0" fontId="31" fillId="0" borderId="3" xfId="0" applyFont="1" applyFill="1" applyBorder="1" applyAlignment="1">
      <alignment vertical="top"/>
    </xf>
    <xf numFmtId="0" fontId="31" fillId="0" borderId="7" xfId="0" applyFont="1" applyFill="1" applyBorder="1" applyAlignment="1">
      <alignment vertical="top"/>
    </xf>
    <xf numFmtId="0" fontId="31" fillId="0" borderId="8" xfId="0" applyFont="1" applyFill="1" applyBorder="1" applyAlignment="1">
      <alignment vertical="top"/>
    </xf>
    <xf numFmtId="0" fontId="31" fillId="0" borderId="9" xfId="0" applyFont="1" applyFill="1" applyBorder="1" applyAlignment="1">
      <alignment vertical="top"/>
    </xf>
    <xf numFmtId="0" fontId="31" fillId="0" borderId="10" xfId="0" applyFont="1" applyFill="1" applyBorder="1" applyAlignment="1">
      <alignment vertical="top"/>
    </xf>
    <xf numFmtId="0" fontId="32" fillId="0" borderId="2" xfId="0" applyFont="1" applyFill="1" applyBorder="1" applyAlignment="1">
      <alignment horizontal="left" vertical="top" wrapText="1"/>
    </xf>
    <xf numFmtId="0" fontId="32" fillId="0" borderId="3" xfId="0" applyFont="1" applyFill="1" applyBorder="1" applyAlignment="1">
      <alignment horizontal="left" vertical="top" wrapText="1"/>
    </xf>
    <xf numFmtId="0" fontId="32" fillId="0" borderId="7" xfId="0" applyFont="1" applyFill="1" applyBorder="1" applyAlignment="1">
      <alignment horizontal="left" vertical="top" wrapText="1"/>
    </xf>
    <xf numFmtId="0" fontId="32" fillId="0" borderId="8" xfId="0" applyFont="1" applyFill="1" applyBorder="1" applyAlignment="1">
      <alignment horizontal="left" vertical="top" wrapText="1"/>
    </xf>
    <xf numFmtId="0" fontId="32" fillId="0" borderId="9" xfId="0" applyFont="1" applyFill="1" applyBorder="1" applyAlignment="1">
      <alignment horizontal="left" vertical="top" wrapText="1"/>
    </xf>
    <xf numFmtId="0" fontId="32" fillId="0" borderId="10" xfId="0" applyFont="1" applyFill="1" applyBorder="1" applyAlignment="1">
      <alignment horizontal="left" vertical="top" wrapText="1"/>
    </xf>
    <xf numFmtId="0" fontId="32" fillId="0" borderId="2" xfId="0" applyFont="1" applyFill="1" applyBorder="1" applyAlignment="1">
      <alignment vertical="top" wrapText="1"/>
    </xf>
    <xf numFmtId="0" fontId="32" fillId="0" borderId="3" xfId="0" applyFont="1" applyFill="1" applyBorder="1" applyAlignment="1">
      <alignment vertical="top" wrapText="1"/>
    </xf>
    <xf numFmtId="0" fontId="32" fillId="0" borderId="7" xfId="0" applyFont="1" applyFill="1" applyBorder="1" applyAlignment="1">
      <alignment vertical="top" wrapText="1"/>
    </xf>
    <xf numFmtId="0" fontId="32" fillId="0" borderId="8" xfId="0" applyFont="1" applyFill="1" applyBorder="1" applyAlignment="1">
      <alignment vertical="top" wrapText="1"/>
    </xf>
    <xf numFmtId="0" fontId="32" fillId="0" borderId="9" xfId="0" applyFont="1" applyFill="1" applyBorder="1" applyAlignment="1">
      <alignment vertical="top" wrapText="1"/>
    </xf>
    <xf numFmtId="0" fontId="32" fillId="0" borderId="10" xfId="0" applyFont="1" applyFill="1" applyBorder="1" applyAlignment="1">
      <alignment vertical="top" wrapText="1"/>
    </xf>
    <xf numFmtId="0" fontId="19" fillId="0" borderId="0" xfId="0" applyFont="1" applyAlignment="1">
      <alignment vertical="center" wrapText="1"/>
    </xf>
    <xf numFmtId="0" fontId="22" fillId="0" borderId="2" xfId="0" applyFont="1" applyBorder="1" applyAlignment="1">
      <alignment vertical="center" wrapText="1"/>
    </xf>
    <xf numFmtId="0" fontId="22" fillId="0" borderId="3" xfId="0" applyFont="1" applyBorder="1" applyAlignment="1">
      <alignment vertical="center" wrapText="1"/>
    </xf>
    <xf numFmtId="0" fontId="22" fillId="0" borderId="7" xfId="0" applyFont="1" applyBorder="1" applyAlignment="1">
      <alignment vertical="center" wrapText="1"/>
    </xf>
    <xf numFmtId="0" fontId="22" fillId="0" borderId="8" xfId="0" applyFont="1" applyBorder="1" applyAlignment="1">
      <alignment vertical="center" wrapText="1"/>
    </xf>
    <xf numFmtId="0" fontId="22" fillId="0" borderId="9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32" fillId="0" borderId="2" xfId="0" applyFont="1" applyFill="1" applyBorder="1" applyAlignment="1">
      <alignment vertical="center" wrapText="1"/>
    </xf>
    <xf numFmtId="0" fontId="32" fillId="0" borderId="3" xfId="0" applyFont="1" applyFill="1" applyBorder="1" applyAlignment="1">
      <alignment vertical="center" wrapText="1"/>
    </xf>
    <xf numFmtId="0" fontId="32" fillId="0" borderId="7" xfId="0" applyFont="1" applyFill="1" applyBorder="1" applyAlignment="1">
      <alignment vertical="center" wrapText="1"/>
    </xf>
    <xf numFmtId="0" fontId="32" fillId="0" borderId="8" xfId="0" applyFont="1" applyFill="1" applyBorder="1" applyAlignment="1">
      <alignment vertical="center" wrapText="1"/>
    </xf>
    <xf numFmtId="0" fontId="32" fillId="0" borderId="9" xfId="0" applyFont="1" applyFill="1" applyBorder="1" applyAlignment="1">
      <alignment vertical="center" wrapText="1"/>
    </xf>
    <xf numFmtId="0" fontId="32" fillId="0" borderId="10" xfId="0" applyFont="1" applyFill="1" applyBorder="1" applyAlignment="1">
      <alignment vertical="center" wrapText="1"/>
    </xf>
    <xf numFmtId="0" fontId="31" fillId="0" borderId="2" xfId="0" applyFont="1" applyFill="1" applyBorder="1" applyAlignment="1">
      <alignment vertical="center" wrapText="1"/>
    </xf>
    <xf numFmtId="0" fontId="31" fillId="0" borderId="3" xfId="0" applyFont="1" applyFill="1" applyBorder="1" applyAlignment="1">
      <alignment vertical="center" wrapText="1"/>
    </xf>
    <xf numFmtId="0" fontId="31" fillId="0" borderId="7" xfId="0" applyFont="1" applyFill="1" applyBorder="1" applyAlignment="1">
      <alignment vertical="center" wrapText="1"/>
    </xf>
    <xf numFmtId="0" fontId="31" fillId="0" borderId="8" xfId="0" applyFont="1" applyFill="1" applyBorder="1" applyAlignment="1">
      <alignment vertical="center" wrapText="1"/>
    </xf>
    <xf numFmtId="0" fontId="31" fillId="0" borderId="9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vertical="center" wrapText="1"/>
    </xf>
    <xf numFmtId="0" fontId="32" fillId="0" borderId="2" xfId="0" applyFont="1" applyFill="1" applyBorder="1" applyAlignment="1">
      <alignment horizontal="left" vertical="center" wrapText="1"/>
    </xf>
    <xf numFmtId="0" fontId="32" fillId="0" borderId="3" xfId="0" applyFont="1" applyFill="1" applyBorder="1" applyAlignment="1">
      <alignment horizontal="left" vertical="center" wrapText="1"/>
    </xf>
    <xf numFmtId="0" fontId="32" fillId="0" borderId="7" xfId="0" applyFont="1" applyFill="1" applyBorder="1" applyAlignment="1">
      <alignment horizontal="left" vertical="center" wrapText="1"/>
    </xf>
    <xf numFmtId="0" fontId="32" fillId="0" borderId="8" xfId="0" applyFont="1" applyFill="1" applyBorder="1" applyAlignment="1">
      <alignment horizontal="left" vertical="center" wrapText="1"/>
    </xf>
    <xf numFmtId="0" fontId="32" fillId="0" borderId="9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0" fillId="0" borderId="2" xfId="0" applyFont="1" applyFill="1" applyBorder="1" applyAlignment="1">
      <alignment vertical="center" wrapText="1"/>
    </xf>
    <xf numFmtId="0" fontId="20" fillId="0" borderId="3" xfId="0" applyFont="1" applyFill="1" applyBorder="1" applyAlignment="1">
      <alignment vertical="center" wrapText="1"/>
    </xf>
    <xf numFmtId="0" fontId="20" fillId="0" borderId="7" xfId="0" applyFont="1" applyFill="1" applyBorder="1" applyAlignment="1">
      <alignment vertical="center" wrapText="1"/>
    </xf>
    <xf numFmtId="0" fontId="20" fillId="0" borderId="8" xfId="0" applyFont="1" applyFill="1" applyBorder="1" applyAlignment="1">
      <alignment vertical="center" wrapText="1"/>
    </xf>
    <xf numFmtId="0" fontId="20" fillId="0" borderId="9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0" fontId="25" fillId="0" borderId="4" xfId="0" applyFont="1" applyFill="1" applyBorder="1" applyAlignment="1">
      <alignment horizontal="center" wrapText="1"/>
    </xf>
    <xf numFmtId="0" fontId="25" fillId="0" borderId="5" xfId="0" applyFont="1" applyFill="1" applyBorder="1" applyAlignment="1">
      <alignment horizont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vertical="center" wrapText="1"/>
    </xf>
    <xf numFmtId="0" fontId="19" fillId="0" borderId="3" xfId="0" applyFont="1" applyFill="1" applyBorder="1" applyAlignment="1">
      <alignment vertical="center" wrapText="1"/>
    </xf>
    <xf numFmtId="0" fontId="19" fillId="0" borderId="7" xfId="0" applyFont="1" applyFill="1" applyBorder="1" applyAlignment="1">
      <alignment vertical="center" wrapText="1"/>
    </xf>
    <xf numFmtId="0" fontId="19" fillId="0" borderId="8" xfId="0" applyFont="1" applyFill="1" applyBorder="1" applyAlignment="1">
      <alignment vertical="center" wrapText="1"/>
    </xf>
    <xf numFmtId="0" fontId="19" fillId="0" borderId="9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31" fillId="0" borderId="2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left" vertical="center" wrapText="1"/>
    </xf>
    <xf numFmtId="0" fontId="31" fillId="0" borderId="7" xfId="0" applyFont="1" applyFill="1" applyBorder="1" applyAlignment="1">
      <alignment horizontal="left" vertical="center" wrapText="1"/>
    </xf>
    <xf numFmtId="0" fontId="31" fillId="0" borderId="8" xfId="0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42" fillId="0" borderId="4" xfId="0" applyFont="1" applyBorder="1" applyAlignment="1">
      <alignment horizontal="center"/>
    </xf>
    <xf numFmtId="0" fontId="42" fillId="0" borderId="6" xfId="0" applyFont="1" applyBorder="1" applyAlignment="1">
      <alignment horizontal="center"/>
    </xf>
    <xf numFmtId="0" fontId="42" fillId="0" borderId="5" xfId="0" applyFont="1" applyBorder="1" applyAlignment="1">
      <alignment horizontal="center"/>
    </xf>
    <xf numFmtId="0" fontId="37" fillId="0" borderId="4" xfId="0" applyFont="1" applyBorder="1" applyAlignment="1">
      <alignment horizontal="center"/>
    </xf>
    <xf numFmtId="0" fontId="37" fillId="0" borderId="6" xfId="0" applyFont="1" applyBorder="1" applyAlignment="1">
      <alignment horizontal="center"/>
    </xf>
    <xf numFmtId="0" fontId="37" fillId="0" borderId="5" xfId="0" applyFont="1" applyBorder="1" applyAlignment="1">
      <alignment horizontal="center"/>
    </xf>
    <xf numFmtId="0" fontId="42" fillId="0" borderId="4" xfId="0" applyFont="1" applyBorder="1" applyAlignment="1">
      <alignment horizontal="center" wrapText="1"/>
    </xf>
    <xf numFmtId="0" fontId="42" fillId="0" borderId="5" xfId="0" applyFont="1" applyBorder="1" applyAlignment="1">
      <alignment horizontal="center" wrapText="1"/>
    </xf>
    <xf numFmtId="0" fontId="19" fillId="0" borderId="0" xfId="0" applyFont="1" applyAlignment="1">
      <alignment horizontal="left" vertical="center" wrapText="1"/>
    </xf>
    <xf numFmtId="49" fontId="7" fillId="0" borderId="0" xfId="0" applyNumberFormat="1" applyFont="1" applyAlignment="1">
      <alignment horizontal="left" wrapText="1"/>
    </xf>
    <xf numFmtId="0" fontId="16" fillId="0" borderId="2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vertical="center" wrapText="1"/>
    </xf>
    <xf numFmtId="0" fontId="16" fillId="0" borderId="7" xfId="0" applyFont="1" applyFill="1" applyBorder="1" applyAlignment="1">
      <alignment vertical="center" wrapText="1"/>
    </xf>
    <xf numFmtId="0" fontId="16" fillId="0" borderId="8" xfId="0" applyFont="1" applyFill="1" applyBorder="1" applyAlignment="1">
      <alignment vertical="center" wrapText="1"/>
    </xf>
    <xf numFmtId="0" fontId="16" fillId="0" borderId="9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40" fillId="0" borderId="4" xfId="0" applyFont="1" applyFill="1" applyBorder="1" applyAlignment="1">
      <alignment horizontal="center" wrapText="1"/>
    </xf>
    <xf numFmtId="0" fontId="40" fillId="0" borderId="5" xfId="0" applyFont="1" applyFill="1" applyBorder="1" applyAlignment="1">
      <alignment horizont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vertical="center" wrapText="1"/>
    </xf>
    <xf numFmtId="0" fontId="17" fillId="0" borderId="3" xfId="0" applyFont="1" applyFill="1" applyBorder="1" applyAlignment="1">
      <alignment vertical="center" wrapText="1"/>
    </xf>
    <xf numFmtId="0" fontId="17" fillId="0" borderId="7" xfId="0" applyFont="1" applyFill="1" applyBorder="1" applyAlignment="1">
      <alignment vertical="center" wrapText="1"/>
    </xf>
    <xf numFmtId="0" fontId="17" fillId="0" borderId="8" xfId="0" applyFont="1" applyFill="1" applyBorder="1" applyAlignment="1">
      <alignment vertical="center" wrapText="1"/>
    </xf>
    <xf numFmtId="0" fontId="17" fillId="0" borderId="9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36" fillId="0" borderId="0" xfId="0" applyFont="1" applyBorder="1" applyAlignment="1">
      <alignment horizontal="right"/>
    </xf>
    <xf numFmtId="0" fontId="43" fillId="0" borderId="0" xfId="0" applyFont="1" applyBorder="1" applyAlignment="1">
      <alignment horizontal="center" wrapText="1"/>
    </xf>
    <xf numFmtId="0" fontId="36" fillId="0" borderId="0" xfId="0" applyFont="1" applyBorder="1" applyAlignment="1">
      <alignment horizontal="right" wrapText="1"/>
    </xf>
    <xf numFmtId="0" fontId="36" fillId="0" borderId="0" xfId="0" applyFont="1" applyAlignment="1">
      <alignment horizontal="right"/>
    </xf>
    <xf numFmtId="0" fontId="36" fillId="0" borderId="1" xfId="0" applyFont="1" applyBorder="1" applyAlignment="1">
      <alignment horizontal="center" wrapText="1"/>
    </xf>
    <xf numFmtId="0" fontId="36" fillId="0" borderId="4" xfId="0" applyFont="1" applyBorder="1" applyAlignment="1">
      <alignment horizontal="center" wrapText="1"/>
    </xf>
    <xf numFmtId="0" fontId="36" fillId="0" borderId="5" xfId="0" applyFont="1" applyBorder="1" applyAlignment="1">
      <alignment horizontal="center" wrapText="1"/>
    </xf>
    <xf numFmtId="0" fontId="43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41" fillId="0" borderId="4" xfId="0" applyFont="1" applyFill="1" applyBorder="1" applyAlignment="1">
      <alignment horizontal="center" wrapText="1"/>
    </xf>
    <xf numFmtId="0" fontId="41" fillId="0" borderId="5" xfId="0" applyFont="1" applyFill="1" applyBorder="1" applyAlignment="1">
      <alignment horizontal="center" wrapText="1"/>
    </xf>
    <xf numFmtId="0" fontId="19" fillId="0" borderId="0" xfId="0" applyFont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48" fillId="0" borderId="4" xfId="0" applyFont="1" applyBorder="1" applyAlignment="1">
      <alignment horizontal="center" wrapText="1"/>
    </xf>
    <xf numFmtId="0" fontId="48" fillId="0" borderId="5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39" fillId="0" borderId="4" xfId="0" applyFont="1" applyBorder="1" applyAlignment="1">
      <alignment horizontal="center"/>
    </xf>
    <xf numFmtId="0" fontId="39" fillId="0" borderId="6" xfId="0" applyFont="1" applyBorder="1" applyAlignment="1">
      <alignment horizontal="center"/>
    </xf>
    <xf numFmtId="0" fontId="39" fillId="0" borderId="5" xfId="0" applyFont="1" applyBorder="1" applyAlignment="1">
      <alignment horizontal="center"/>
    </xf>
    <xf numFmtId="0" fontId="36" fillId="0" borderId="4" xfId="0" applyFont="1" applyBorder="1" applyAlignment="1">
      <alignment horizontal="center"/>
    </xf>
    <xf numFmtId="0" fontId="36" fillId="0" borderId="6" xfId="0" applyFont="1" applyBorder="1" applyAlignment="1">
      <alignment horizontal="center"/>
    </xf>
    <xf numFmtId="0" fontId="36" fillId="0" borderId="5" xfId="0" applyFont="1" applyBorder="1" applyAlignment="1">
      <alignment horizontal="center"/>
    </xf>
    <xf numFmtId="0" fontId="39" fillId="0" borderId="4" xfId="0" applyFont="1" applyBorder="1" applyAlignment="1">
      <alignment horizontal="center" wrapText="1"/>
    </xf>
    <xf numFmtId="0" fontId="39" fillId="0" borderId="5" xfId="0" applyFont="1" applyBorder="1" applyAlignment="1">
      <alignment horizontal="center" wrapText="1"/>
    </xf>
    <xf numFmtId="0" fontId="47" fillId="0" borderId="4" xfId="0" applyFont="1" applyFill="1" applyBorder="1" applyAlignment="1">
      <alignment horizontal="center" wrapText="1"/>
    </xf>
    <xf numFmtId="0" fontId="47" fillId="0" borderId="5" xfId="0" applyFont="1" applyFill="1" applyBorder="1" applyAlignment="1">
      <alignment horizontal="center" wrapText="1"/>
    </xf>
    <xf numFmtId="0" fontId="36" fillId="0" borderId="0" xfId="0" applyFont="1" applyAlignment="1">
      <alignment horizontal="right" vertical="top"/>
    </xf>
    <xf numFmtId="0" fontId="19" fillId="0" borderId="0" xfId="0" applyFont="1" applyAlignment="1">
      <alignment horizontal="center" vertical="center" wrapText="1"/>
    </xf>
    <xf numFmtId="0" fontId="52" fillId="0" borderId="14" xfId="0" applyFont="1" applyFill="1" applyBorder="1" applyAlignment="1">
      <alignment horizontal="left" vertical="center" wrapText="1"/>
    </xf>
    <xf numFmtId="0" fontId="52" fillId="0" borderId="15" xfId="0" applyFont="1" applyFill="1" applyBorder="1" applyAlignment="1">
      <alignment horizontal="left" vertical="center" wrapText="1"/>
    </xf>
    <xf numFmtId="0" fontId="52" fillId="0" borderId="13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center"/>
    </xf>
    <xf numFmtId="0" fontId="52" fillId="0" borderId="14" xfId="0" applyFont="1" applyBorder="1" applyAlignment="1">
      <alignment horizontal="left" vertical="center" wrapText="1"/>
    </xf>
    <xf numFmtId="0" fontId="52" fillId="0" borderId="15" xfId="0" applyFont="1" applyBorder="1" applyAlignment="1">
      <alignment horizontal="left" vertical="center" wrapText="1"/>
    </xf>
    <xf numFmtId="0" fontId="52" fillId="0" borderId="13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left" vertical="top" wrapText="1"/>
    </xf>
    <xf numFmtId="0" fontId="52" fillId="0" borderId="15" xfId="0" applyFont="1" applyFill="1" applyBorder="1" applyAlignment="1">
      <alignment horizontal="left" vertical="top" wrapText="1"/>
    </xf>
    <xf numFmtId="0" fontId="52" fillId="0" borderId="13" xfId="0" applyFont="1" applyFill="1" applyBorder="1" applyAlignment="1">
      <alignment horizontal="left" vertical="top" wrapText="1"/>
    </xf>
    <xf numFmtId="0" fontId="36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54" fillId="0" borderId="14" xfId="0" applyFont="1" applyFill="1" applyBorder="1" applyAlignment="1">
      <alignment horizontal="left" vertical="center" wrapText="1"/>
    </xf>
    <xf numFmtId="0" fontId="54" fillId="0" borderId="15" xfId="0" applyFont="1" applyFill="1" applyBorder="1" applyAlignment="1">
      <alignment horizontal="left" vertical="center" wrapText="1"/>
    </xf>
    <xf numFmtId="0" fontId="54" fillId="0" borderId="13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52" fillId="0" borderId="14" xfId="0" applyFont="1" applyBorder="1" applyAlignment="1">
      <alignment horizontal="left" vertical="top" wrapText="1"/>
    </xf>
    <xf numFmtId="0" fontId="52" fillId="0" borderId="15" xfId="0" applyFont="1" applyBorder="1" applyAlignment="1">
      <alignment horizontal="left" vertical="top" wrapText="1"/>
    </xf>
    <xf numFmtId="0" fontId="52" fillId="0" borderId="13" xfId="0" applyFont="1" applyBorder="1" applyAlignment="1">
      <alignment horizontal="left" vertical="top" wrapText="1"/>
    </xf>
    <xf numFmtId="0" fontId="55" fillId="0" borderId="1" xfId="0" applyFont="1" applyBorder="1" applyAlignment="1">
      <alignment horizontal="center" vertical="center" wrapText="1"/>
    </xf>
    <xf numFmtId="0" fontId="0" fillId="0" borderId="13" xfId="0" applyBorder="1"/>
    <xf numFmtId="0" fontId="52" fillId="0" borderId="1" xfId="0" applyFont="1" applyFill="1" applyBorder="1" applyAlignment="1">
      <alignment horizontal="left" vertical="center" wrapText="1"/>
    </xf>
    <xf numFmtId="0" fontId="54" fillId="0" borderId="1" xfId="0" applyFont="1" applyFill="1" applyBorder="1" applyAlignment="1">
      <alignment horizontal="left" vertical="center" wrapText="1"/>
    </xf>
    <xf numFmtId="0" fontId="52" fillId="0" borderId="1" xfId="0" applyFont="1" applyFill="1" applyBorder="1" applyAlignment="1">
      <alignment horizontal="left" vertical="top" wrapText="1"/>
    </xf>
    <xf numFmtId="0" fontId="18" fillId="0" borderId="3" xfId="0" applyFont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wrapText="1"/>
    </xf>
    <xf numFmtId="0" fontId="36" fillId="0" borderId="0" xfId="0" applyFont="1" applyBorder="1" applyAlignment="1">
      <alignment horizont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right" vertical="top"/>
    </xf>
    <xf numFmtId="0" fontId="6" fillId="0" borderId="3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/>
    </xf>
    <xf numFmtId="0" fontId="20" fillId="0" borderId="1" xfId="0" applyFont="1" applyFill="1" applyBorder="1" applyAlignment="1">
      <alignment horizontal="left" vertical="center" wrapText="1"/>
    </xf>
    <xf numFmtId="0" fontId="53" fillId="0" borderId="4" xfId="0" applyFont="1" applyBorder="1" applyAlignment="1">
      <alignment horizontal="left" vertical="center" wrapText="1"/>
    </xf>
    <xf numFmtId="0" fontId="53" fillId="0" borderId="6" xfId="0" applyFont="1" applyBorder="1" applyAlignment="1">
      <alignment horizontal="left" vertical="center" wrapText="1"/>
    </xf>
    <xf numFmtId="0" fontId="53" fillId="0" borderId="4" xfId="0" applyFont="1" applyBorder="1" applyAlignment="1">
      <alignment horizontal="center"/>
    </xf>
    <xf numFmtId="0" fontId="53" fillId="0" borderId="6" xfId="0" applyFont="1" applyBorder="1" applyAlignment="1">
      <alignment horizontal="center"/>
    </xf>
    <xf numFmtId="0" fontId="53" fillId="0" borderId="5" xfId="0" applyFont="1" applyBorder="1" applyAlignment="1">
      <alignment horizontal="center"/>
    </xf>
    <xf numFmtId="0" fontId="55" fillId="0" borderId="9" xfId="0" applyFont="1" applyBorder="1" applyAlignment="1">
      <alignment horizontal="center" vertical="top" wrapText="1"/>
    </xf>
    <xf numFmtId="0" fontId="53" fillId="0" borderId="14" xfId="0" applyFont="1" applyBorder="1" applyAlignment="1">
      <alignment horizontal="left" vertical="center" wrapText="1"/>
    </xf>
    <xf numFmtId="0" fontId="53" fillId="0" borderId="15" xfId="0" applyFont="1" applyBorder="1" applyAlignment="1">
      <alignment horizontal="left" vertical="center" wrapText="1"/>
    </xf>
    <xf numFmtId="0" fontId="53" fillId="0" borderId="13" xfId="0" applyFont="1" applyBorder="1" applyAlignment="1">
      <alignment horizontal="left" vertical="center" wrapText="1"/>
    </xf>
    <xf numFmtId="0" fontId="53" fillId="0" borderId="1" xfId="0" applyFont="1" applyBorder="1" applyAlignment="1">
      <alignment horizontal="right"/>
    </xf>
    <xf numFmtId="0" fontId="53" fillId="0" borderId="4" xfId="0" applyFont="1" applyBorder="1" applyAlignment="1">
      <alignment horizontal="right"/>
    </xf>
    <xf numFmtId="0" fontId="53" fillId="0" borderId="5" xfId="0" applyFont="1" applyBorder="1" applyAlignment="1">
      <alignment horizontal="right"/>
    </xf>
    <xf numFmtId="0" fontId="53" fillId="0" borderId="14" xfId="0" applyFont="1" applyBorder="1" applyAlignment="1">
      <alignment horizontal="left"/>
    </xf>
    <xf numFmtId="0" fontId="53" fillId="0" borderId="13" xfId="0" applyFont="1" applyBorder="1" applyAlignment="1">
      <alignment horizontal="left"/>
    </xf>
    <xf numFmtId="0" fontId="20" fillId="0" borderId="0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vertical="center" wrapText="1"/>
    </xf>
    <xf numFmtId="0" fontId="20" fillId="0" borderId="4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left" vertical="top" wrapText="1"/>
    </xf>
    <xf numFmtId="0" fontId="54" fillId="0" borderId="15" xfId="0" applyFont="1" applyFill="1" applyBorder="1" applyAlignment="1">
      <alignment horizontal="left" vertical="top" wrapText="1"/>
    </xf>
    <xf numFmtId="0" fontId="54" fillId="0" borderId="13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right" wrapText="1"/>
    </xf>
    <xf numFmtId="0" fontId="52" fillId="0" borderId="13" xfId="0" applyFont="1" applyBorder="1" applyAlignment="1">
      <alignment horizontal="right" wrapText="1"/>
    </xf>
    <xf numFmtId="0" fontId="60" fillId="0" borderId="0" xfId="0" applyFont="1" applyAlignment="1">
      <alignment horizontal="left" vertical="top" wrapText="1"/>
    </xf>
    <xf numFmtId="0" fontId="61" fillId="0" borderId="0" xfId="0" applyFont="1" applyAlignment="1">
      <alignment horizontal="left" vertical="top" wrapText="1"/>
    </xf>
    <xf numFmtId="0" fontId="15" fillId="0" borderId="0" xfId="0" applyFont="1" applyAlignment="1">
      <alignment horizontal="center" vertical="center" wrapText="1"/>
    </xf>
    <xf numFmtId="0" fontId="60" fillId="0" borderId="0" xfId="0" applyFont="1" applyAlignment="1">
      <alignment horizontal="left"/>
    </xf>
    <xf numFmtId="0" fontId="61" fillId="0" borderId="0" xfId="0" applyFont="1" applyAlignment="1">
      <alignment horizontal="left" vertical="center" wrapText="1"/>
    </xf>
    <xf numFmtId="0" fontId="53" fillId="0" borderId="14" xfId="0" applyFont="1" applyFill="1" applyBorder="1" applyAlignment="1">
      <alignment horizontal="left" vertical="center" wrapText="1"/>
    </xf>
    <xf numFmtId="0" fontId="53" fillId="0" borderId="15" xfId="0" applyFont="1" applyFill="1" applyBorder="1" applyAlignment="1">
      <alignment horizontal="left" vertical="center" wrapText="1"/>
    </xf>
    <xf numFmtId="0" fontId="53" fillId="0" borderId="13" xfId="0" applyFont="1" applyFill="1" applyBorder="1" applyAlignment="1">
      <alignment horizontal="left" vertical="center" wrapText="1"/>
    </xf>
    <xf numFmtId="0" fontId="53" fillId="0" borderId="15" xfId="0" applyFont="1" applyBorder="1"/>
    <xf numFmtId="0" fontId="53" fillId="0" borderId="13" xfId="0" applyFont="1" applyBorder="1"/>
    <xf numFmtId="0" fontId="60" fillId="0" borderId="0" xfId="0" applyFont="1" applyAlignment="1">
      <alignment horizontal="center" vertical="center" wrapText="1"/>
    </xf>
    <xf numFmtId="0" fontId="18" fillId="0" borderId="6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52" fillId="0" borderId="14" xfId="0" applyFont="1" applyFill="1" applyBorder="1" applyAlignment="1">
      <alignment horizontal="left" wrapText="1"/>
    </xf>
    <xf numFmtId="0" fontId="52" fillId="0" borderId="13" xfId="0" applyFont="1" applyFill="1" applyBorder="1" applyAlignment="1">
      <alignment horizontal="left" wrapText="1"/>
    </xf>
    <xf numFmtId="0" fontId="52" fillId="0" borderId="14" xfId="0" applyFont="1" applyFill="1" applyBorder="1" applyAlignment="1">
      <alignment horizontal="right" wrapText="1"/>
    </xf>
    <xf numFmtId="0" fontId="52" fillId="0" borderId="13" xfId="0" applyFont="1" applyFill="1" applyBorder="1" applyAlignment="1">
      <alignment horizontal="right" wrapText="1"/>
    </xf>
    <xf numFmtId="0" fontId="52" fillId="0" borderId="14" xfId="0" applyFont="1" applyBorder="1" applyAlignment="1">
      <alignment horizontal="left" wrapText="1"/>
    </xf>
    <xf numFmtId="0" fontId="52" fillId="0" borderId="13" xfId="0" applyFont="1" applyBorder="1" applyAlignment="1">
      <alignment horizontal="left" wrapText="1"/>
    </xf>
    <xf numFmtId="0" fontId="59" fillId="0" borderId="3" xfId="0" applyFont="1" applyBorder="1" applyAlignment="1">
      <alignment horizontal="center"/>
    </xf>
    <xf numFmtId="0" fontId="59" fillId="0" borderId="1" xfId="0" applyFont="1" applyBorder="1" applyAlignment="1">
      <alignment horizontal="center"/>
    </xf>
    <xf numFmtId="0" fontId="53" fillId="0" borderId="14" xfId="0" applyFont="1" applyBorder="1" applyAlignment="1">
      <alignment horizontal="left" wrapText="1"/>
    </xf>
    <xf numFmtId="0" fontId="53" fillId="0" borderId="15" xfId="0" applyFont="1" applyBorder="1" applyAlignment="1">
      <alignment horizontal="left" wrapText="1"/>
    </xf>
    <xf numFmtId="0" fontId="53" fillId="0" borderId="13" xfId="0" applyFont="1" applyBorder="1" applyAlignment="1">
      <alignment horizontal="left" wrapText="1"/>
    </xf>
    <xf numFmtId="0" fontId="52" fillId="0" borderId="14" xfId="0" applyFont="1" applyBorder="1" applyAlignment="1">
      <alignment horizontal="right" vertical="top" wrapText="1"/>
    </xf>
    <xf numFmtId="0" fontId="52" fillId="0" borderId="15" xfId="0" applyFont="1" applyBorder="1" applyAlignment="1">
      <alignment horizontal="right" vertical="top" wrapText="1"/>
    </xf>
    <xf numFmtId="0" fontId="52" fillId="0" borderId="13" xfId="0" applyFont="1" applyBorder="1" applyAlignment="1">
      <alignment horizontal="right" vertical="top" wrapText="1"/>
    </xf>
    <xf numFmtId="0" fontId="22" fillId="0" borderId="0" xfId="0" applyFont="1" applyBorder="1" applyAlignment="1">
      <alignment horizontal="left" vertical="center" wrapText="1"/>
    </xf>
    <xf numFmtId="0" fontId="22" fillId="0" borderId="9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59" fillId="0" borderId="4" xfId="0" applyFont="1" applyBorder="1" applyAlignment="1">
      <alignment horizontal="center" vertical="center" wrapText="1"/>
    </xf>
    <xf numFmtId="0" fontId="59" fillId="0" borderId="6" xfId="0" applyFont="1" applyBorder="1" applyAlignment="1">
      <alignment horizontal="center" vertical="center" wrapText="1"/>
    </xf>
    <xf numFmtId="0" fontId="59" fillId="0" borderId="1" xfId="0" applyFont="1" applyBorder="1" applyAlignment="1">
      <alignment horizontal="center" vertical="center" wrapText="1"/>
    </xf>
    <xf numFmtId="0" fontId="68" fillId="0" borderId="14" xfId="0" applyFont="1" applyBorder="1" applyAlignment="1">
      <alignment vertical="center" wrapText="1"/>
    </xf>
    <xf numFmtId="0" fontId="68" fillId="0" borderId="13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3" fillId="0" borderId="14" xfId="0" applyFont="1" applyBorder="1" applyAlignment="1">
      <alignment vertical="center" wrapText="1"/>
    </xf>
    <xf numFmtId="0" fontId="53" fillId="0" borderId="13" xfId="0" applyFont="1" applyBorder="1" applyAlignment="1">
      <alignment vertical="center" wrapText="1"/>
    </xf>
    <xf numFmtId="0" fontId="68" fillId="0" borderId="15" xfId="0" applyFont="1" applyBorder="1" applyAlignment="1">
      <alignment vertical="center" wrapText="1"/>
    </xf>
    <xf numFmtId="0" fontId="68" fillId="0" borderId="14" xfId="0" applyFont="1" applyBorder="1" applyAlignment="1">
      <alignment horizontal="left" vertical="center" wrapText="1"/>
    </xf>
    <xf numFmtId="0" fontId="68" fillId="0" borderId="13" xfId="0" applyFont="1" applyBorder="1" applyAlignment="1">
      <alignment horizontal="left" vertical="center" wrapText="1"/>
    </xf>
    <xf numFmtId="0" fontId="68" fillId="0" borderId="14" xfId="0" applyFont="1" applyBorder="1" applyAlignment="1">
      <alignment horizontal="left"/>
    </xf>
    <xf numFmtId="0" fontId="68" fillId="0" borderId="13" xfId="0" applyFont="1" applyBorder="1" applyAlignment="1">
      <alignment horizontal="left"/>
    </xf>
    <xf numFmtId="0" fontId="53" fillId="0" borderId="14" xfId="0" applyFont="1" applyBorder="1" applyAlignment="1">
      <alignment horizontal="left" vertical="center"/>
    </xf>
    <xf numFmtId="0" fontId="53" fillId="0" borderId="13" xfId="0" applyFont="1" applyBorder="1" applyAlignment="1">
      <alignment horizontal="left" vertical="center"/>
    </xf>
    <xf numFmtId="0" fontId="53" fillId="0" borderId="15" xfId="0" applyFont="1" applyBorder="1" applyAlignment="1">
      <alignment vertical="center" wrapText="1"/>
    </xf>
    <xf numFmtId="0" fontId="68" fillId="0" borderId="1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53" fillId="0" borderId="1" xfId="0" applyFont="1" applyBorder="1" applyAlignment="1">
      <alignment vertical="center" wrapText="1"/>
    </xf>
    <xf numFmtId="0" fontId="53" fillId="0" borderId="1" xfId="0" applyFont="1" applyBorder="1" applyAlignment="1">
      <alignment horizontal="left"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58" fillId="0" borderId="1" xfId="0" applyFont="1" applyBorder="1" applyAlignment="1">
      <alignment horizontal="center"/>
    </xf>
    <xf numFmtId="0" fontId="69" fillId="0" borderId="4" xfId="0" applyFont="1" applyBorder="1" applyAlignment="1">
      <alignment horizontal="center" vertical="center" wrapText="1"/>
    </xf>
    <xf numFmtId="0" fontId="70" fillId="0" borderId="6" xfId="0" applyFont="1" applyBorder="1" applyAlignment="1">
      <alignment horizontal="center" vertical="center" wrapText="1"/>
    </xf>
    <xf numFmtId="0" fontId="70" fillId="0" borderId="5" xfId="0" applyFont="1" applyBorder="1" applyAlignment="1">
      <alignment horizontal="center" vertical="center" wrapText="1"/>
    </xf>
    <xf numFmtId="0" fontId="70" fillId="0" borderId="0" xfId="0" applyFont="1" applyAlignment="1">
      <alignment horizontal="left" vertical="top" wrapText="1"/>
    </xf>
    <xf numFmtId="0" fontId="71" fillId="0" borderId="0" xfId="0" applyFont="1" applyAlignment="1">
      <alignment horizontal="left" vertical="top" wrapText="1"/>
    </xf>
    <xf numFmtId="0" fontId="69" fillId="0" borderId="0" xfId="0" applyFont="1" applyAlignment="1">
      <alignment horizontal="center"/>
    </xf>
    <xf numFmtId="0" fontId="70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70" fillId="0" borderId="0" xfId="0" applyFont="1" applyAlignment="1">
      <alignment horizontal="left"/>
    </xf>
    <xf numFmtId="0" fontId="71" fillId="0" borderId="0" xfId="0" applyFont="1" applyAlignment="1">
      <alignment horizontal="left" vertical="center" wrapText="1"/>
    </xf>
    <xf numFmtId="0" fontId="70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70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9" fillId="0" borderId="6" xfId="0" applyFont="1" applyBorder="1" applyAlignment="1">
      <alignment horizontal="center" vertical="center" wrapText="1"/>
    </xf>
    <xf numFmtId="0" fontId="69" fillId="0" borderId="5" xfId="0" applyFont="1" applyBorder="1" applyAlignment="1">
      <alignment horizontal="center" vertical="center" wrapText="1"/>
    </xf>
    <xf numFmtId="0" fontId="70" fillId="0" borderId="6" xfId="0" applyFont="1" applyBorder="1" applyAlignment="1">
      <alignment vertical="center" wrapText="1"/>
    </xf>
    <xf numFmtId="0" fontId="70" fillId="0" borderId="5" xfId="0" applyFont="1" applyBorder="1" applyAlignment="1">
      <alignment vertical="center" wrapText="1"/>
    </xf>
    <xf numFmtId="0" fontId="70" fillId="4" borderId="14" xfId="0" applyFont="1" applyFill="1" applyBorder="1" applyAlignment="1">
      <alignment horizontal="center" vertical="center" wrapText="1"/>
    </xf>
    <xf numFmtId="0" fontId="70" fillId="0" borderId="13" xfId="0" applyFont="1" applyBorder="1" applyAlignment="1">
      <alignment horizontal="center" vertical="center" wrapText="1"/>
    </xf>
    <xf numFmtId="0" fontId="70" fillId="0" borderId="1" xfId="0" applyFont="1" applyBorder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0" fontId="70" fillId="0" borderId="15" xfId="0" applyFont="1" applyBorder="1" applyAlignment="1">
      <alignment horizontal="center" vertical="center" wrapText="1"/>
    </xf>
    <xf numFmtId="0" fontId="70" fillId="0" borderId="15" xfId="0" applyFont="1" applyBorder="1" applyAlignment="1">
      <alignment horizontal="left" vertical="center" wrapText="1"/>
    </xf>
    <xf numFmtId="0" fontId="70" fillId="0" borderId="13" xfId="0" applyFont="1" applyBorder="1" applyAlignment="1">
      <alignment horizontal="left" vertical="center" wrapText="1"/>
    </xf>
    <xf numFmtId="0" fontId="70" fillId="0" borderId="7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5" xfId="0" applyBorder="1" applyAlignment="1">
      <alignment horizontal="left" vertical="center" wrapText="1"/>
    </xf>
    <xf numFmtId="0" fontId="70" fillId="0" borderId="14" xfId="0" applyFont="1" applyBorder="1" applyAlignment="1">
      <alignment horizontal="right" vertical="center" wrapText="1"/>
    </xf>
    <xf numFmtId="0" fontId="70" fillId="0" borderId="13" xfId="0" applyFont="1" applyBorder="1" applyAlignment="1">
      <alignment horizontal="right" vertical="center" wrapText="1"/>
    </xf>
    <xf numFmtId="0" fontId="57" fillId="0" borderId="6" xfId="0" applyFont="1" applyBorder="1" applyAlignment="1">
      <alignment horizontal="center" vertical="center" wrapText="1"/>
    </xf>
    <xf numFmtId="0" fontId="57" fillId="0" borderId="5" xfId="0" applyFont="1" applyBorder="1" applyAlignment="1">
      <alignment horizontal="center" vertical="center" wrapText="1"/>
    </xf>
    <xf numFmtId="0" fontId="70" fillId="0" borderId="14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70" fillId="0" borderId="2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69" fillId="4" borderId="4" xfId="0" applyFont="1" applyFill="1" applyBorder="1" applyAlignment="1">
      <alignment horizontal="center" vertical="center" wrapText="1"/>
    </xf>
    <xf numFmtId="0" fontId="70" fillId="4" borderId="14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86" fillId="0" borderId="0" xfId="0" applyFont="1" applyAlignment="1">
      <alignment horizontal="left" vertical="top" wrapText="1"/>
    </xf>
    <xf numFmtId="0" fontId="85" fillId="0" borderId="0" xfId="0" applyFont="1" applyAlignment="1">
      <alignment horizontal="left" vertical="top" wrapText="1"/>
    </xf>
    <xf numFmtId="0" fontId="85" fillId="0" borderId="0" xfId="0" applyFont="1" applyAlignment="1">
      <alignment horizontal="left"/>
    </xf>
    <xf numFmtId="0" fontId="86" fillId="0" borderId="0" xfId="0" applyFont="1" applyAlignment="1">
      <alignment horizontal="left" vertical="center" wrapText="1"/>
    </xf>
    <xf numFmtId="0" fontId="85" fillId="0" borderId="14" xfId="0" applyFont="1" applyBorder="1" applyAlignment="1">
      <alignment horizontal="center" vertical="center" wrapText="1"/>
    </xf>
    <xf numFmtId="0" fontId="85" fillId="0" borderId="13" xfId="0" applyFont="1" applyBorder="1" applyAlignment="1">
      <alignment horizontal="center" vertical="center" wrapText="1"/>
    </xf>
    <xf numFmtId="0" fontId="84" fillId="0" borderId="0" xfId="0" applyFont="1" applyAlignment="1">
      <alignment horizontal="center"/>
    </xf>
    <xf numFmtId="0" fontId="85" fillId="0" borderId="0" xfId="0" applyFont="1" applyAlignment="1">
      <alignment horizontal="center" vertical="center" wrapText="1"/>
    </xf>
    <xf numFmtId="0" fontId="84" fillId="0" borderId="4" xfId="0" applyFont="1" applyBorder="1" applyAlignment="1">
      <alignment horizontal="center" vertical="center" wrapText="1"/>
    </xf>
    <xf numFmtId="0" fontId="84" fillId="0" borderId="6" xfId="0" applyFont="1" applyBorder="1" applyAlignment="1">
      <alignment horizontal="center" vertical="center" wrapText="1"/>
    </xf>
    <xf numFmtId="0" fontId="84" fillId="0" borderId="5" xfId="0" applyFont="1" applyBorder="1" applyAlignment="1">
      <alignment horizontal="center" vertical="center" wrapText="1"/>
    </xf>
    <xf numFmtId="0" fontId="85" fillId="0" borderId="14" xfId="0" applyFont="1" applyBorder="1" applyAlignment="1">
      <alignment horizontal="left" vertical="center" wrapText="1"/>
    </xf>
    <xf numFmtId="0" fontId="85" fillId="0" borderId="15" xfId="0" applyFont="1" applyBorder="1" applyAlignment="1">
      <alignment horizontal="left" vertical="center" wrapText="1"/>
    </xf>
    <xf numFmtId="0" fontId="85" fillId="0" borderId="6" xfId="0" applyFont="1" applyBorder="1" applyAlignment="1">
      <alignment horizontal="center" vertical="center" wrapText="1"/>
    </xf>
    <xf numFmtId="0" fontId="85" fillId="0" borderId="5" xfId="0" applyFont="1" applyBorder="1" applyAlignment="1">
      <alignment horizontal="center" vertical="center" wrapText="1"/>
    </xf>
    <xf numFmtId="0" fontId="85" fillId="0" borderId="15" xfId="0" applyFont="1" applyBorder="1" applyAlignment="1">
      <alignment horizontal="center" vertical="center" wrapText="1"/>
    </xf>
    <xf numFmtId="0" fontId="89" fillId="0" borderId="15" xfId="0" applyFont="1" applyBorder="1" applyAlignment="1">
      <alignment horizontal="left" vertical="center" wrapText="1"/>
    </xf>
    <xf numFmtId="0" fontId="89" fillId="0" borderId="15" xfId="0" applyFont="1" applyBorder="1" applyAlignment="1">
      <alignment horizontal="center" vertical="center" wrapText="1"/>
    </xf>
    <xf numFmtId="0" fontId="89" fillId="0" borderId="13" xfId="0" applyFont="1" applyBorder="1" applyAlignment="1">
      <alignment horizontal="left" vertical="center" wrapText="1"/>
    </xf>
    <xf numFmtId="0" fontId="89" fillId="0" borderId="13" xfId="0" applyFont="1" applyBorder="1" applyAlignment="1">
      <alignment horizontal="center" vertical="center" wrapText="1"/>
    </xf>
    <xf numFmtId="0" fontId="70" fillId="4" borderId="14" xfId="0" applyFont="1" applyFill="1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0" fontId="7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83" fillId="0" borderId="4" xfId="0" applyFont="1" applyBorder="1" applyAlignment="1">
      <alignment horizontal="center" vertical="center" wrapText="1"/>
    </xf>
    <xf numFmtId="0" fontId="83" fillId="4" borderId="4" xfId="0" applyFont="1" applyFill="1" applyBorder="1" applyAlignment="1">
      <alignment horizontal="center" vertical="center" wrapText="1"/>
    </xf>
    <xf numFmtId="0" fontId="74" fillId="0" borderId="6" xfId="0" applyFont="1" applyBorder="1" applyAlignment="1">
      <alignment horizontal="center" vertical="center" wrapText="1"/>
    </xf>
    <xf numFmtId="0" fontId="74" fillId="0" borderId="5" xfId="0" applyFont="1" applyBorder="1" applyAlignment="1">
      <alignment horizontal="center" vertical="center" wrapText="1"/>
    </xf>
    <xf numFmtId="0" fontId="77" fillId="3" borderId="14" xfId="0" applyFont="1" applyFill="1" applyBorder="1" applyAlignment="1">
      <alignment horizontal="right" vertical="center" wrapText="1"/>
    </xf>
    <xf numFmtId="0" fontId="77" fillId="3" borderId="15" xfId="0" applyFont="1" applyFill="1" applyBorder="1" applyAlignment="1">
      <alignment horizontal="right" vertical="center" wrapText="1"/>
    </xf>
    <xf numFmtId="0" fontId="77" fillId="3" borderId="13" xfId="0" applyFont="1" applyFill="1" applyBorder="1" applyAlignment="1">
      <alignment horizontal="right" vertical="center" wrapText="1"/>
    </xf>
    <xf numFmtId="0" fontId="77" fillId="0" borderId="14" xfId="0" applyFont="1" applyBorder="1" applyAlignment="1">
      <alignment horizontal="left" vertical="center" wrapText="1"/>
    </xf>
    <xf numFmtId="0" fontId="77" fillId="0" borderId="15" xfId="0" applyFont="1" applyBorder="1" applyAlignment="1">
      <alignment horizontal="left" vertical="center" wrapText="1"/>
    </xf>
    <xf numFmtId="0" fontId="77" fillId="0" borderId="13" xfId="0" applyFont="1" applyBorder="1" applyAlignment="1">
      <alignment horizontal="left" vertical="center" wrapText="1"/>
    </xf>
    <xf numFmtId="0" fontId="73" fillId="0" borderId="0" xfId="0" applyFont="1" applyAlignment="1">
      <alignment horizontal="center"/>
    </xf>
    <xf numFmtId="0" fontId="74" fillId="0" borderId="0" xfId="0" applyFont="1" applyAlignment="1">
      <alignment horizontal="center" vertical="center" wrapText="1"/>
    </xf>
    <xf numFmtId="0" fontId="77" fillId="0" borderId="0" xfId="0" applyFont="1" applyAlignment="1">
      <alignment horizontal="left"/>
    </xf>
    <xf numFmtId="0" fontId="76" fillId="0" borderId="0" xfId="0" applyFont="1" applyAlignment="1">
      <alignment horizontal="left" vertical="center" wrapText="1"/>
    </xf>
    <xf numFmtId="0" fontId="8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8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86</xdr:row>
      <xdr:rowOff>0</xdr:rowOff>
    </xdr:from>
    <xdr:to>
      <xdr:col>11</xdr:col>
      <xdr:colOff>9525</xdr:colOff>
      <xdr:row>90</xdr:row>
      <xdr:rowOff>47625</xdr:rowOff>
    </xdr:to>
    <xdr:pic>
      <xdr:nvPicPr>
        <xdr:cNvPr id="6" name="Рисунок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950" y="17726025"/>
          <a:ext cx="647700" cy="809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13"/>
  <sheetViews>
    <sheetView workbookViewId="0">
      <selection activeCell="A15" sqref="A15:D15"/>
    </sheetView>
  </sheetViews>
  <sheetFormatPr defaultRowHeight="15" x14ac:dyDescent="0.25"/>
  <cols>
    <col min="1" max="2" width="9.140625" style="17"/>
    <col min="3" max="3" width="6.140625" style="17" customWidth="1"/>
    <col min="4" max="4" width="3.42578125" style="17" customWidth="1"/>
    <col min="5" max="5" width="7.42578125" style="17" customWidth="1"/>
    <col min="6" max="6" width="5.28515625" style="17" customWidth="1"/>
    <col min="7" max="7" width="5.42578125" style="17" customWidth="1"/>
    <col min="8" max="8" width="4.7109375" style="17" customWidth="1"/>
    <col min="9" max="9" width="2.85546875" style="17" customWidth="1"/>
    <col min="10" max="10" width="2.7109375" style="17" customWidth="1"/>
    <col min="11" max="13" width="5.28515625" style="17" customWidth="1"/>
    <col min="14" max="14" width="5.42578125" style="17" customWidth="1"/>
    <col min="15" max="15" width="6.140625" style="17" customWidth="1"/>
    <col min="16" max="16" width="6.7109375" style="17" customWidth="1"/>
    <col min="17" max="17" width="9.140625" style="17" customWidth="1"/>
    <col min="18" max="18" width="5.85546875" customWidth="1"/>
  </cols>
  <sheetData>
    <row r="2" spans="1:21" ht="18.75" x14ac:dyDescent="0.3">
      <c r="A2" s="883" t="s">
        <v>90</v>
      </c>
      <c r="B2" s="883"/>
      <c r="C2" s="883"/>
      <c r="D2" s="883"/>
      <c r="E2" s="883"/>
      <c r="F2" s="883"/>
      <c r="G2" s="883"/>
      <c r="H2" s="883"/>
      <c r="I2" s="883"/>
      <c r="J2" s="883"/>
      <c r="K2" s="883"/>
      <c r="L2" s="883"/>
      <c r="M2" s="883"/>
      <c r="N2" s="883"/>
      <c r="O2" s="883"/>
      <c r="P2" s="883"/>
      <c r="Q2" s="12"/>
      <c r="R2" s="11"/>
      <c r="S2" s="7"/>
      <c r="T2" s="3"/>
      <c r="U2" s="3"/>
    </row>
    <row r="3" spans="1:2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2"/>
      <c r="R3" s="11"/>
      <c r="S3" s="7"/>
      <c r="T3" s="3"/>
      <c r="U3" s="3"/>
    </row>
    <row r="4" spans="1:21" ht="33" customHeight="1" x14ac:dyDescent="0.25">
      <c r="A4" s="859" t="s">
        <v>0</v>
      </c>
      <c r="B4" s="859"/>
      <c r="C4" s="859"/>
      <c r="D4" s="859"/>
      <c r="E4" s="859"/>
      <c r="F4" s="859"/>
      <c r="G4" s="859"/>
      <c r="H4" s="859"/>
      <c r="I4" s="859"/>
      <c r="J4" s="859"/>
      <c r="K4" s="859"/>
      <c r="L4" s="859"/>
      <c r="M4" s="859"/>
      <c r="N4" s="859"/>
      <c r="O4" s="859"/>
      <c r="P4" s="859"/>
      <c r="Q4" s="14"/>
      <c r="R4" s="5"/>
      <c r="S4" s="1"/>
      <c r="T4" s="5"/>
      <c r="U4" s="5"/>
    </row>
    <row r="5" spans="1:21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5"/>
      <c r="S5" s="5"/>
      <c r="T5" s="5"/>
      <c r="U5" s="5"/>
    </row>
    <row r="6" spans="1:21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"/>
      <c r="S6" s="1"/>
      <c r="T6" s="1"/>
      <c r="U6" s="1"/>
    </row>
    <row r="7" spans="1:21" x14ac:dyDescent="0.25">
      <c r="A7" s="836" t="s">
        <v>1</v>
      </c>
      <c r="B7" s="836"/>
      <c r="C7" s="836"/>
      <c r="D7" s="836"/>
      <c r="E7" s="836"/>
    </row>
    <row r="8" spans="1:21" x14ac:dyDescent="0.25">
      <c r="A8" s="836" t="s">
        <v>2</v>
      </c>
      <c r="B8" s="836"/>
      <c r="C8" s="836"/>
      <c r="D8" s="836"/>
      <c r="E8" s="16"/>
    </row>
    <row r="10" spans="1:21" x14ac:dyDescent="0.25">
      <c r="A10" s="839" t="s">
        <v>3</v>
      </c>
      <c r="B10" s="839"/>
      <c r="C10" s="839"/>
      <c r="D10" s="839"/>
      <c r="E10" s="839"/>
      <c r="F10" s="839"/>
    </row>
    <row r="11" spans="1:21" ht="24.75" customHeight="1" x14ac:dyDescent="0.25">
      <c r="A11" s="860" t="s">
        <v>4</v>
      </c>
      <c r="B11" s="860"/>
      <c r="C11" s="860"/>
      <c r="D11" s="860"/>
      <c r="E11" s="860"/>
      <c r="F11" s="842" t="s">
        <v>5</v>
      </c>
      <c r="G11" s="842"/>
      <c r="H11" s="842"/>
      <c r="I11" s="842"/>
      <c r="J11" s="842"/>
      <c r="K11" s="842"/>
      <c r="L11" s="842"/>
      <c r="M11" s="842"/>
      <c r="N11" s="842"/>
      <c r="O11" s="842"/>
      <c r="P11" s="842"/>
      <c r="Q11" s="18"/>
      <c r="R11" s="4"/>
      <c r="S11" s="6"/>
      <c r="T11" s="4"/>
      <c r="U11" s="4"/>
    </row>
    <row r="12" spans="1:21" ht="20.25" customHeight="1" x14ac:dyDescent="0.25">
      <c r="F12" s="842"/>
      <c r="G12" s="842"/>
      <c r="H12" s="842"/>
      <c r="I12" s="842"/>
      <c r="J12" s="842"/>
      <c r="K12" s="842"/>
      <c r="L12" s="842"/>
      <c r="M12" s="842"/>
      <c r="N12" s="842"/>
      <c r="O12" s="842"/>
      <c r="P12" s="842"/>
    </row>
    <row r="13" spans="1:21" x14ac:dyDescent="0.25"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</row>
    <row r="14" spans="1:21" ht="14.25" customHeight="1" x14ac:dyDescent="0.25">
      <c r="A14" s="861" t="s">
        <v>6</v>
      </c>
      <c r="B14" s="861"/>
      <c r="C14" s="861"/>
      <c r="D14" s="861"/>
      <c r="E14" s="861"/>
      <c r="F14" s="861"/>
      <c r="G14" s="861"/>
      <c r="H14" s="861"/>
      <c r="I14" s="861"/>
      <c r="J14" s="861"/>
      <c r="K14" s="861"/>
      <c r="L14" s="861"/>
      <c r="M14" s="861"/>
      <c r="N14" s="861"/>
      <c r="O14" s="861"/>
      <c r="P14" s="861"/>
      <c r="Q14" s="861"/>
      <c r="R14" s="861"/>
      <c r="S14" s="7"/>
      <c r="T14" s="3"/>
      <c r="U14" s="3"/>
    </row>
    <row r="15" spans="1:21" ht="33" customHeight="1" x14ac:dyDescent="0.25">
      <c r="A15" s="842" t="s">
        <v>9</v>
      </c>
      <c r="B15" s="842"/>
      <c r="C15" s="842"/>
      <c r="D15" s="842"/>
      <c r="E15" s="19"/>
      <c r="F15" s="842" t="s">
        <v>7</v>
      </c>
      <c r="G15" s="842"/>
      <c r="H15" s="842"/>
      <c r="I15" s="842"/>
      <c r="J15" s="842"/>
      <c r="K15" s="842"/>
      <c r="L15" s="842"/>
      <c r="M15" s="842"/>
      <c r="N15" s="842"/>
      <c r="O15" s="842"/>
      <c r="P15" s="842"/>
      <c r="Q15" s="18"/>
      <c r="R15" s="4"/>
      <c r="S15" s="6"/>
      <c r="T15" s="4"/>
      <c r="U15" s="4"/>
    </row>
    <row r="17" spans="1:21" ht="27" customHeight="1" x14ac:dyDescent="0.25">
      <c r="A17" s="860" t="s">
        <v>10</v>
      </c>
      <c r="B17" s="860"/>
      <c r="C17" s="860"/>
      <c r="D17" s="860"/>
      <c r="E17" s="860"/>
      <c r="F17" s="842" t="s">
        <v>8</v>
      </c>
      <c r="G17" s="842"/>
      <c r="H17" s="842"/>
      <c r="I17" s="842"/>
      <c r="J17" s="842"/>
      <c r="K17" s="842"/>
      <c r="L17" s="842"/>
      <c r="M17" s="842"/>
      <c r="N17" s="842"/>
      <c r="O17" s="842"/>
      <c r="P17" s="842"/>
      <c r="Q17" s="18"/>
      <c r="R17" s="4"/>
      <c r="S17" s="6"/>
      <c r="T17" s="4"/>
      <c r="U17" s="4"/>
    </row>
    <row r="19" spans="1:21" ht="30" customHeight="1" x14ac:dyDescent="0.25">
      <c r="A19" s="860" t="s">
        <v>11</v>
      </c>
      <c r="B19" s="860"/>
      <c r="C19" s="860"/>
      <c r="D19" s="860"/>
      <c r="E19" s="860"/>
      <c r="F19" s="842" t="s">
        <v>12</v>
      </c>
      <c r="G19" s="842"/>
      <c r="H19" s="842"/>
      <c r="I19" s="842"/>
      <c r="J19" s="842"/>
      <c r="K19" s="842"/>
      <c r="L19" s="842"/>
      <c r="M19" s="842"/>
      <c r="N19" s="842"/>
      <c r="O19" s="842"/>
      <c r="P19" s="842"/>
      <c r="Q19" s="18"/>
      <c r="R19" s="4"/>
      <c r="S19" s="6"/>
      <c r="T19" s="4"/>
      <c r="U19" s="4"/>
    </row>
    <row r="21" spans="1:21" x14ac:dyDescent="0.25">
      <c r="A21" s="885" t="s">
        <v>13</v>
      </c>
      <c r="B21" s="885"/>
      <c r="C21" s="885"/>
      <c r="D21" s="885"/>
      <c r="E21" s="885"/>
      <c r="F21" s="885"/>
      <c r="G21" s="885"/>
      <c r="H21" s="885"/>
      <c r="I21" s="885"/>
      <c r="J21" s="885"/>
      <c r="K21" s="885"/>
      <c r="L21" s="885"/>
      <c r="M21" s="885"/>
      <c r="N21" s="885"/>
      <c r="O21" s="885"/>
      <c r="P21" s="885"/>
      <c r="Q21" s="12"/>
      <c r="R21" s="11"/>
      <c r="S21" s="7"/>
      <c r="T21" s="3"/>
      <c r="U21" s="3"/>
    </row>
    <row r="22" spans="1:21" x14ac:dyDescent="0.25">
      <c r="A22" s="862" t="s">
        <v>14</v>
      </c>
      <c r="B22" s="862"/>
      <c r="C22" s="862"/>
      <c r="D22" s="862"/>
      <c r="E22" s="862"/>
      <c r="F22" s="862"/>
      <c r="G22" s="862"/>
      <c r="H22" s="862"/>
      <c r="I22" s="862"/>
      <c r="J22" s="862"/>
      <c r="K22" s="862"/>
      <c r="L22" s="862"/>
      <c r="M22" s="862"/>
      <c r="N22" s="862"/>
      <c r="O22" s="862"/>
      <c r="P22" s="862"/>
      <c r="Q22" s="862"/>
      <c r="R22" s="862"/>
      <c r="S22" s="2"/>
      <c r="T22" s="3"/>
      <c r="U22" s="3"/>
    </row>
    <row r="23" spans="1:21" ht="21.75" customHeight="1" x14ac:dyDescent="0.25"/>
    <row r="24" spans="1:21" ht="74.25" customHeight="1" x14ac:dyDescent="0.25">
      <c r="A24" s="842" t="s">
        <v>98</v>
      </c>
      <c r="B24" s="842"/>
      <c r="C24" s="842"/>
      <c r="D24" s="842"/>
      <c r="E24" s="842"/>
      <c r="F24" s="842"/>
      <c r="G24" s="842"/>
      <c r="H24" s="842"/>
      <c r="I24" s="842"/>
      <c r="J24" s="842"/>
      <c r="K24" s="842"/>
      <c r="L24" s="842"/>
      <c r="M24" s="842"/>
      <c r="N24" s="842"/>
      <c r="O24" s="842"/>
      <c r="P24" s="842"/>
      <c r="Q24" s="18"/>
      <c r="R24" s="4"/>
      <c r="S24" s="6"/>
      <c r="T24" s="4"/>
      <c r="U24" s="4"/>
    </row>
    <row r="25" spans="1:21" ht="12.75" customHeight="1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6"/>
      <c r="S25" s="6"/>
      <c r="T25" s="4"/>
      <c r="U25" s="4"/>
    </row>
    <row r="26" spans="1:21" ht="15" customHeight="1" x14ac:dyDescent="0.25">
      <c r="A26" s="877" t="s">
        <v>17</v>
      </c>
      <c r="B26" s="878"/>
      <c r="C26" s="878"/>
      <c r="D26" s="879"/>
      <c r="E26" s="875" t="s">
        <v>15</v>
      </c>
      <c r="F26" s="876"/>
      <c r="G26" s="886" t="s">
        <v>30</v>
      </c>
      <c r="H26" s="887"/>
      <c r="I26" s="887"/>
      <c r="J26" s="887"/>
      <c r="K26" s="887"/>
      <c r="L26" s="888"/>
      <c r="M26" s="884" t="s">
        <v>16</v>
      </c>
      <c r="N26" s="884"/>
      <c r="O26" s="884"/>
      <c r="P26" s="884"/>
      <c r="S26" s="8"/>
    </row>
    <row r="27" spans="1:21" ht="15" customHeight="1" x14ac:dyDescent="0.25">
      <c r="A27" s="880"/>
      <c r="B27" s="881"/>
      <c r="C27" s="881"/>
      <c r="D27" s="882"/>
      <c r="E27" s="875" t="s">
        <v>18</v>
      </c>
      <c r="F27" s="876"/>
      <c r="G27" s="20" t="s">
        <v>29</v>
      </c>
      <c r="H27" s="20" t="s">
        <v>27</v>
      </c>
      <c r="I27" s="875" t="s">
        <v>28</v>
      </c>
      <c r="J27" s="876"/>
      <c r="K27" s="21" t="s">
        <v>50</v>
      </c>
      <c r="L27" s="21" t="s">
        <v>51</v>
      </c>
      <c r="M27" s="52" t="s">
        <v>50</v>
      </c>
      <c r="N27" s="22" t="s">
        <v>19</v>
      </c>
      <c r="O27" s="22" t="s">
        <v>20</v>
      </c>
      <c r="P27" s="53" t="s">
        <v>26</v>
      </c>
      <c r="Q27" s="24"/>
      <c r="R27" s="10"/>
      <c r="S27" s="9"/>
    </row>
    <row r="28" spans="1:21" ht="14.25" customHeight="1" x14ac:dyDescent="0.25">
      <c r="A28" s="850" t="s">
        <v>21</v>
      </c>
      <c r="B28" s="851"/>
      <c r="C28" s="851"/>
      <c r="D28" s="852"/>
      <c r="E28" s="25" t="s">
        <v>22</v>
      </c>
      <c r="F28" s="25">
        <v>4</v>
      </c>
      <c r="G28" s="26">
        <v>4</v>
      </c>
      <c r="H28" s="27"/>
      <c r="I28" s="845"/>
      <c r="J28" s="846"/>
      <c r="K28" s="26">
        <v>1</v>
      </c>
      <c r="L28" s="27"/>
      <c r="M28" s="27"/>
      <c r="N28" s="28"/>
      <c r="O28" s="28"/>
      <c r="P28" s="28"/>
      <c r="Q28" s="24"/>
      <c r="R28" s="10"/>
      <c r="S28" s="10"/>
    </row>
    <row r="29" spans="1:21" ht="15.75" customHeight="1" x14ac:dyDescent="0.25">
      <c r="A29" s="853"/>
      <c r="B29" s="854"/>
      <c r="C29" s="854"/>
      <c r="D29" s="855"/>
      <c r="E29" s="29" t="s">
        <v>18</v>
      </c>
      <c r="F29" s="25">
        <v>42</v>
      </c>
      <c r="G29" s="45"/>
      <c r="H29" s="27"/>
      <c r="I29" s="845"/>
      <c r="J29" s="846"/>
      <c r="K29" s="30"/>
      <c r="L29" s="30"/>
      <c r="M29" s="26"/>
      <c r="N29" s="25">
        <v>2</v>
      </c>
      <c r="O29" s="28"/>
      <c r="P29" s="28"/>
      <c r="Q29" s="24"/>
      <c r="R29" s="10"/>
      <c r="S29" s="10"/>
    </row>
    <row r="30" spans="1:21" x14ac:dyDescent="0.25">
      <c r="A30" s="850" t="s">
        <v>23</v>
      </c>
      <c r="B30" s="851"/>
      <c r="C30" s="851"/>
      <c r="D30" s="852"/>
      <c r="E30" s="28" t="s">
        <v>22</v>
      </c>
      <c r="F30" s="25">
        <v>11</v>
      </c>
      <c r="G30" s="26">
        <v>1</v>
      </c>
      <c r="H30" s="27"/>
      <c r="I30" s="845"/>
      <c r="J30" s="846"/>
      <c r="K30" s="30"/>
      <c r="L30" s="30"/>
      <c r="M30" s="30"/>
      <c r="N30" s="28"/>
      <c r="O30" s="28"/>
      <c r="P30" s="28"/>
      <c r="Q30" s="24"/>
      <c r="R30" s="10"/>
      <c r="S30" s="10"/>
    </row>
    <row r="31" spans="1:21" ht="15.75" customHeight="1" x14ac:dyDescent="0.25">
      <c r="A31" s="853"/>
      <c r="B31" s="854"/>
      <c r="C31" s="854"/>
      <c r="D31" s="855"/>
      <c r="E31" s="31" t="s">
        <v>18</v>
      </c>
      <c r="F31" s="25">
        <v>7</v>
      </c>
      <c r="G31" s="26"/>
      <c r="H31" s="27"/>
      <c r="I31" s="845"/>
      <c r="J31" s="846"/>
      <c r="K31" s="30"/>
      <c r="L31" s="30"/>
      <c r="M31" s="30"/>
      <c r="N31" s="28"/>
      <c r="O31" s="28"/>
      <c r="P31" s="28"/>
      <c r="Q31" s="24"/>
      <c r="R31" s="10"/>
      <c r="S31" s="10"/>
    </row>
    <row r="32" spans="1:21" x14ac:dyDescent="0.25">
      <c r="A32" s="850" t="s">
        <v>24</v>
      </c>
      <c r="B32" s="851"/>
      <c r="C32" s="851"/>
      <c r="D32" s="852"/>
      <c r="E32" s="28" t="s">
        <v>22</v>
      </c>
      <c r="F32" s="25">
        <v>2</v>
      </c>
      <c r="G32" s="26"/>
      <c r="H32" s="26">
        <v>1</v>
      </c>
      <c r="I32" s="845">
        <v>2</v>
      </c>
      <c r="J32" s="846"/>
      <c r="K32" s="30"/>
      <c r="L32" s="30"/>
      <c r="M32" s="30"/>
      <c r="N32" s="28"/>
      <c r="O32" s="28"/>
      <c r="P32" s="28"/>
      <c r="Q32" s="24"/>
      <c r="R32" s="10"/>
      <c r="S32" s="10"/>
    </row>
    <row r="33" spans="1:19" x14ac:dyDescent="0.25">
      <c r="A33" s="853"/>
      <c r="B33" s="854"/>
      <c r="C33" s="854"/>
      <c r="D33" s="855"/>
      <c r="E33" s="32" t="s">
        <v>18</v>
      </c>
      <c r="F33" s="25">
        <v>5</v>
      </c>
      <c r="G33" s="26"/>
      <c r="H33" s="27"/>
      <c r="I33" s="845"/>
      <c r="J33" s="846"/>
      <c r="K33" s="30"/>
      <c r="L33" s="30"/>
      <c r="M33" s="30"/>
      <c r="N33" s="28"/>
      <c r="O33" s="28"/>
      <c r="P33" s="28"/>
      <c r="Q33" s="24"/>
      <c r="R33" s="10"/>
      <c r="S33" s="10"/>
    </row>
    <row r="34" spans="1:19" x14ac:dyDescent="0.25">
      <c r="A34" s="850" t="s">
        <v>25</v>
      </c>
      <c r="B34" s="851"/>
      <c r="C34" s="851"/>
      <c r="D34" s="852"/>
      <c r="E34" s="28" t="s">
        <v>22</v>
      </c>
      <c r="F34" s="25">
        <v>17</v>
      </c>
      <c r="G34" s="26">
        <v>2</v>
      </c>
      <c r="H34" s="26">
        <v>2</v>
      </c>
      <c r="I34" s="845">
        <v>3</v>
      </c>
      <c r="J34" s="846"/>
      <c r="K34" s="30"/>
      <c r="L34" s="30"/>
      <c r="M34" s="30"/>
      <c r="N34" s="25">
        <v>2</v>
      </c>
      <c r="O34" s="28"/>
      <c r="P34" s="28"/>
      <c r="Q34" s="24"/>
      <c r="R34" s="10"/>
      <c r="S34" s="10"/>
    </row>
    <row r="35" spans="1:19" x14ac:dyDescent="0.25">
      <c r="A35" s="853"/>
      <c r="B35" s="854"/>
      <c r="C35" s="854"/>
      <c r="D35" s="855"/>
      <c r="E35" s="32" t="s">
        <v>18</v>
      </c>
      <c r="F35" s="25">
        <v>211</v>
      </c>
      <c r="G35" s="26"/>
      <c r="H35" s="27"/>
      <c r="I35" s="845"/>
      <c r="J35" s="846"/>
      <c r="K35" s="30"/>
      <c r="L35" s="30">
        <v>2</v>
      </c>
      <c r="M35" s="30"/>
      <c r="N35" s="28"/>
      <c r="O35" s="28"/>
      <c r="P35" s="28"/>
      <c r="Q35" s="24"/>
      <c r="R35" s="10"/>
      <c r="S35" s="10"/>
    </row>
    <row r="36" spans="1:19" x14ac:dyDescent="0.25">
      <c r="A36" s="869" t="s">
        <v>36</v>
      </c>
      <c r="B36" s="870"/>
      <c r="C36" s="870"/>
      <c r="D36" s="871"/>
      <c r="E36" s="32" t="s">
        <v>22</v>
      </c>
      <c r="F36" s="25">
        <v>1</v>
      </c>
      <c r="G36" s="26"/>
      <c r="H36" s="27"/>
      <c r="I36" s="845"/>
      <c r="J36" s="846"/>
      <c r="K36" s="30"/>
      <c r="L36" s="30"/>
      <c r="M36" s="30"/>
      <c r="N36" s="28"/>
      <c r="O36" s="28"/>
      <c r="P36" s="28"/>
      <c r="Q36" s="24"/>
      <c r="R36" s="10"/>
      <c r="S36" s="10"/>
    </row>
    <row r="37" spans="1:19" x14ac:dyDescent="0.25">
      <c r="A37" s="872"/>
      <c r="B37" s="873"/>
      <c r="C37" s="873"/>
      <c r="D37" s="874"/>
      <c r="E37" s="32" t="s">
        <v>18</v>
      </c>
      <c r="F37" s="25">
        <v>23</v>
      </c>
      <c r="G37" s="26"/>
      <c r="H37" s="27"/>
      <c r="I37" s="845"/>
      <c r="J37" s="846"/>
      <c r="K37" s="30"/>
      <c r="L37" s="30"/>
      <c r="M37" s="30"/>
      <c r="N37" s="28"/>
      <c r="O37" s="28"/>
      <c r="P37" s="28"/>
      <c r="Q37" s="24"/>
      <c r="R37" s="10"/>
      <c r="S37" s="10"/>
    </row>
    <row r="38" spans="1:19" x14ac:dyDescent="0.25">
      <c r="A38" s="869" t="s">
        <v>37</v>
      </c>
      <c r="B38" s="870"/>
      <c r="C38" s="870"/>
      <c r="D38" s="871"/>
      <c r="E38" s="32" t="s">
        <v>22</v>
      </c>
      <c r="F38" s="25">
        <v>2</v>
      </c>
      <c r="G38" s="26"/>
      <c r="H38" s="27"/>
      <c r="I38" s="845"/>
      <c r="J38" s="846"/>
      <c r="K38" s="33">
        <v>1</v>
      </c>
      <c r="L38" s="33">
        <v>1</v>
      </c>
      <c r="M38" s="33"/>
      <c r="N38" s="28"/>
      <c r="O38" s="28"/>
      <c r="P38" s="28"/>
      <c r="Q38" s="24"/>
      <c r="R38" s="10"/>
      <c r="S38" s="10"/>
    </row>
    <row r="39" spans="1:19" x14ac:dyDescent="0.25">
      <c r="A39" s="872"/>
      <c r="B39" s="873"/>
      <c r="C39" s="873"/>
      <c r="D39" s="874"/>
      <c r="E39" s="32" t="s">
        <v>18</v>
      </c>
      <c r="F39" s="25">
        <v>12</v>
      </c>
      <c r="G39" s="26"/>
      <c r="H39" s="27"/>
      <c r="I39" s="845"/>
      <c r="J39" s="846"/>
      <c r="K39" s="30"/>
      <c r="L39" s="30"/>
      <c r="M39" s="30"/>
      <c r="N39" s="28"/>
      <c r="O39" s="28"/>
      <c r="P39" s="28"/>
      <c r="Q39" s="24"/>
      <c r="R39" s="10"/>
      <c r="S39" s="10"/>
    </row>
    <row r="40" spans="1:19" x14ac:dyDescent="0.25">
      <c r="A40" s="863" t="s">
        <v>46</v>
      </c>
      <c r="B40" s="864"/>
      <c r="C40" s="864"/>
      <c r="D40" s="865"/>
      <c r="E40" s="32" t="s">
        <v>22</v>
      </c>
      <c r="F40" s="25">
        <v>0</v>
      </c>
      <c r="G40" s="26"/>
      <c r="H40" s="27"/>
      <c r="I40" s="845"/>
      <c r="J40" s="846"/>
      <c r="K40" s="30"/>
      <c r="L40" s="30"/>
      <c r="M40" s="30"/>
      <c r="N40" s="28"/>
      <c r="O40" s="28"/>
      <c r="P40" s="28"/>
      <c r="Q40" s="24"/>
      <c r="R40" s="10"/>
      <c r="S40" s="10"/>
    </row>
    <row r="41" spans="1:19" x14ac:dyDescent="0.25">
      <c r="A41" s="866"/>
      <c r="B41" s="867"/>
      <c r="C41" s="867"/>
      <c r="D41" s="868"/>
      <c r="E41" s="32" t="s">
        <v>18</v>
      </c>
      <c r="F41" s="25">
        <v>15</v>
      </c>
      <c r="G41" s="26"/>
      <c r="H41" s="27"/>
      <c r="I41" s="845"/>
      <c r="J41" s="846"/>
      <c r="K41" s="30"/>
      <c r="L41" s="30"/>
      <c r="M41" s="30"/>
      <c r="N41" s="28"/>
      <c r="O41" s="28"/>
      <c r="P41" s="28"/>
      <c r="Q41" s="24"/>
      <c r="R41" s="10"/>
      <c r="S41" s="10"/>
    </row>
    <row r="42" spans="1:19" x14ac:dyDescent="0.25">
      <c r="A42" s="869" t="s">
        <v>47</v>
      </c>
      <c r="B42" s="870"/>
      <c r="C42" s="870"/>
      <c r="D42" s="871"/>
      <c r="E42" s="32" t="s">
        <v>22</v>
      </c>
      <c r="F42" s="25">
        <v>0</v>
      </c>
      <c r="G42" s="26">
        <v>1</v>
      </c>
      <c r="H42" s="26">
        <v>2</v>
      </c>
      <c r="I42" s="845"/>
      <c r="J42" s="846"/>
      <c r="K42" s="30"/>
      <c r="L42" s="30"/>
      <c r="M42" s="30"/>
      <c r="N42" s="28"/>
      <c r="O42" s="28"/>
      <c r="P42" s="28"/>
      <c r="Q42" s="24"/>
      <c r="R42" s="10"/>
      <c r="S42" s="10"/>
    </row>
    <row r="43" spans="1:19" x14ac:dyDescent="0.25">
      <c r="A43" s="872"/>
      <c r="B43" s="873"/>
      <c r="C43" s="873"/>
      <c r="D43" s="874"/>
      <c r="E43" s="32" t="s">
        <v>18</v>
      </c>
      <c r="F43" s="25">
        <v>0</v>
      </c>
      <c r="G43" s="26"/>
      <c r="H43" s="27"/>
      <c r="I43" s="845"/>
      <c r="J43" s="846"/>
      <c r="K43" s="30"/>
      <c r="L43" s="30"/>
      <c r="M43" s="30"/>
      <c r="N43" s="28"/>
      <c r="O43" s="28"/>
      <c r="P43" s="28"/>
      <c r="Q43" s="24"/>
      <c r="R43" s="10"/>
      <c r="S43" s="10"/>
    </row>
    <row r="44" spans="1:19" x14ac:dyDescent="0.25">
      <c r="A44" s="869" t="s">
        <v>48</v>
      </c>
      <c r="B44" s="870"/>
      <c r="C44" s="870"/>
      <c r="D44" s="871"/>
      <c r="E44" s="32" t="s">
        <v>22</v>
      </c>
      <c r="F44" s="25">
        <v>0</v>
      </c>
      <c r="G44" s="26">
        <v>2</v>
      </c>
      <c r="H44" s="26"/>
      <c r="I44" s="845"/>
      <c r="J44" s="846"/>
      <c r="K44" s="30">
        <v>1</v>
      </c>
      <c r="L44" s="30"/>
      <c r="M44" s="30">
        <v>1</v>
      </c>
      <c r="N44" s="28"/>
      <c r="O44" s="28"/>
      <c r="P44" s="28"/>
      <c r="Q44" s="24"/>
      <c r="R44" s="10"/>
      <c r="S44" s="10"/>
    </row>
    <row r="45" spans="1:19" x14ac:dyDescent="0.25">
      <c r="A45" s="872"/>
      <c r="B45" s="873"/>
      <c r="C45" s="873"/>
      <c r="D45" s="874"/>
      <c r="E45" s="32" t="s">
        <v>18</v>
      </c>
      <c r="F45" s="25">
        <v>0</v>
      </c>
      <c r="G45" s="26"/>
      <c r="H45" s="27"/>
      <c r="I45" s="845"/>
      <c r="J45" s="846"/>
      <c r="K45" s="30"/>
      <c r="L45" s="30"/>
      <c r="M45" s="30"/>
      <c r="N45" s="28"/>
      <c r="O45" s="28"/>
      <c r="P45" s="28"/>
      <c r="Q45" s="24"/>
      <c r="R45" s="10"/>
      <c r="S45" s="10"/>
    </row>
    <row r="46" spans="1:19" x14ac:dyDescent="0.25">
      <c r="A46" s="869" t="s">
        <v>49</v>
      </c>
      <c r="B46" s="870"/>
      <c r="C46" s="870"/>
      <c r="D46" s="871"/>
      <c r="E46" s="32" t="s">
        <v>22</v>
      </c>
      <c r="F46" s="25">
        <v>0</v>
      </c>
      <c r="G46" s="26">
        <v>3</v>
      </c>
      <c r="H46" s="27"/>
      <c r="I46" s="845"/>
      <c r="J46" s="846"/>
      <c r="K46" s="30"/>
      <c r="L46" s="30"/>
      <c r="M46" s="30"/>
      <c r="N46" s="28"/>
      <c r="O46" s="28"/>
      <c r="P46" s="28"/>
      <c r="Q46" s="24"/>
      <c r="R46" s="10"/>
      <c r="S46" s="10"/>
    </row>
    <row r="47" spans="1:19" x14ac:dyDescent="0.25">
      <c r="A47" s="872"/>
      <c r="B47" s="873"/>
      <c r="C47" s="873"/>
      <c r="D47" s="874"/>
      <c r="E47" s="32" t="s">
        <v>18</v>
      </c>
      <c r="F47" s="25">
        <v>0</v>
      </c>
      <c r="G47" s="26"/>
      <c r="H47" s="27"/>
      <c r="I47" s="845"/>
      <c r="J47" s="846"/>
      <c r="K47" s="30"/>
      <c r="L47" s="30"/>
      <c r="M47" s="30"/>
      <c r="N47" s="28"/>
      <c r="O47" s="28"/>
      <c r="P47" s="28"/>
      <c r="Q47" s="24"/>
      <c r="R47" s="10"/>
      <c r="S47" s="10"/>
    </row>
    <row r="48" spans="1:19" x14ac:dyDescent="0.25">
      <c r="A48" s="869" t="s">
        <v>94</v>
      </c>
      <c r="B48" s="870"/>
      <c r="C48" s="870"/>
      <c r="D48" s="871"/>
      <c r="E48" s="32" t="s">
        <v>22</v>
      </c>
      <c r="F48" s="25">
        <v>2</v>
      </c>
      <c r="G48" s="26"/>
      <c r="H48" s="27"/>
      <c r="I48" s="33"/>
      <c r="J48" s="30"/>
      <c r="K48" s="30"/>
      <c r="L48" s="30"/>
      <c r="M48" s="30"/>
      <c r="N48" s="28"/>
      <c r="O48" s="28"/>
      <c r="P48" s="28"/>
      <c r="Q48" s="24"/>
      <c r="R48" s="10"/>
      <c r="S48" s="10"/>
    </row>
    <row r="49" spans="1:19" x14ac:dyDescent="0.25">
      <c r="A49" s="872"/>
      <c r="B49" s="873"/>
      <c r="C49" s="873"/>
      <c r="D49" s="874"/>
      <c r="E49" s="32" t="s">
        <v>18</v>
      </c>
      <c r="F49" s="25">
        <v>0</v>
      </c>
      <c r="G49" s="26"/>
      <c r="H49" s="27"/>
      <c r="I49" s="33"/>
      <c r="J49" s="30"/>
      <c r="K49" s="30"/>
      <c r="L49" s="30"/>
      <c r="M49" s="30"/>
      <c r="N49" s="28"/>
      <c r="O49" s="28"/>
      <c r="P49" s="28"/>
      <c r="Q49" s="24"/>
      <c r="R49" s="10"/>
      <c r="S49" s="10"/>
    </row>
    <row r="50" spans="1:19" x14ac:dyDescent="0.25">
      <c r="A50" s="869" t="s">
        <v>95</v>
      </c>
      <c r="B50" s="870"/>
      <c r="C50" s="870"/>
      <c r="D50" s="871"/>
      <c r="E50" s="32" t="s">
        <v>22</v>
      </c>
      <c r="F50" s="25">
        <v>0</v>
      </c>
      <c r="G50" s="26"/>
      <c r="H50" s="27"/>
      <c r="I50" s="33"/>
      <c r="J50" s="30"/>
      <c r="K50" s="30"/>
      <c r="L50" s="30"/>
      <c r="M50" s="30"/>
      <c r="N50" s="28"/>
      <c r="O50" s="28"/>
      <c r="P50" s="28"/>
      <c r="Q50" s="24"/>
      <c r="R50" s="10"/>
      <c r="S50" s="10"/>
    </row>
    <row r="51" spans="1:19" x14ac:dyDescent="0.25">
      <c r="A51" s="872"/>
      <c r="B51" s="873"/>
      <c r="C51" s="873"/>
      <c r="D51" s="874"/>
      <c r="E51" s="32" t="s">
        <v>18</v>
      </c>
      <c r="F51" s="25">
        <v>10</v>
      </c>
      <c r="G51" s="26"/>
      <c r="H51" s="27"/>
      <c r="I51" s="33"/>
      <c r="J51" s="30"/>
      <c r="K51" s="30"/>
      <c r="L51" s="30"/>
      <c r="M51" s="30"/>
      <c r="N51" s="28"/>
      <c r="O51" s="28"/>
      <c r="P51" s="28"/>
      <c r="Q51" s="24"/>
      <c r="R51" s="10"/>
      <c r="S51" s="10"/>
    </row>
    <row r="52" spans="1:19" x14ac:dyDescent="0.25">
      <c r="A52" s="850" t="s">
        <v>31</v>
      </c>
      <c r="B52" s="851"/>
      <c r="C52" s="851"/>
      <c r="D52" s="852"/>
      <c r="E52" s="28" t="s">
        <v>22</v>
      </c>
      <c r="F52" s="25">
        <v>7</v>
      </c>
      <c r="G52" s="26">
        <v>1</v>
      </c>
      <c r="H52" s="27"/>
      <c r="I52" s="845"/>
      <c r="J52" s="846"/>
      <c r="K52" s="30"/>
      <c r="L52" s="30"/>
      <c r="M52" s="30"/>
      <c r="N52" s="28"/>
      <c r="O52" s="28"/>
      <c r="P52" s="28"/>
      <c r="Q52" s="24"/>
      <c r="R52" s="10"/>
      <c r="S52" s="10"/>
    </row>
    <row r="53" spans="1:19" ht="45.75" x14ac:dyDescent="0.25">
      <c r="A53" s="853"/>
      <c r="B53" s="854"/>
      <c r="C53" s="854"/>
      <c r="D53" s="855"/>
      <c r="E53" s="32" t="s">
        <v>18</v>
      </c>
      <c r="F53" s="25">
        <v>371</v>
      </c>
      <c r="G53" s="26"/>
      <c r="H53" s="27"/>
      <c r="I53" s="845"/>
      <c r="J53" s="846"/>
      <c r="K53" s="30"/>
      <c r="L53" s="30"/>
      <c r="M53" s="30"/>
      <c r="N53" s="28"/>
      <c r="O53" s="34">
        <v>6</v>
      </c>
      <c r="P53" s="35" t="s">
        <v>52</v>
      </c>
      <c r="Q53" s="24"/>
      <c r="R53" s="10"/>
      <c r="S53" s="10"/>
    </row>
    <row r="54" spans="1:19" x14ac:dyDescent="0.25">
      <c r="A54" s="850" t="s">
        <v>32</v>
      </c>
      <c r="B54" s="851"/>
      <c r="C54" s="851"/>
      <c r="D54" s="852"/>
      <c r="E54" s="28" t="s">
        <v>22</v>
      </c>
      <c r="F54" s="25">
        <v>2</v>
      </c>
      <c r="G54" s="26">
        <v>1</v>
      </c>
      <c r="H54" s="27"/>
      <c r="I54" s="845"/>
      <c r="J54" s="846"/>
      <c r="K54" s="30"/>
      <c r="L54" s="30"/>
      <c r="M54" s="30"/>
      <c r="N54" s="25">
        <v>3</v>
      </c>
      <c r="O54" s="28"/>
      <c r="P54" s="28"/>
      <c r="Q54" s="24"/>
      <c r="R54" s="10"/>
      <c r="S54" s="10"/>
    </row>
    <row r="55" spans="1:19" ht="36.75" x14ac:dyDescent="0.25">
      <c r="A55" s="853"/>
      <c r="B55" s="854"/>
      <c r="C55" s="854"/>
      <c r="D55" s="855"/>
      <c r="E55" s="32" t="s">
        <v>18</v>
      </c>
      <c r="F55" s="25">
        <v>84</v>
      </c>
      <c r="G55" s="26"/>
      <c r="H55" s="27"/>
      <c r="I55" s="845"/>
      <c r="J55" s="846"/>
      <c r="K55" s="30"/>
      <c r="L55" s="30"/>
      <c r="M55" s="30"/>
      <c r="N55" s="28"/>
      <c r="O55" s="25">
        <v>2</v>
      </c>
      <c r="P55" s="27" t="s">
        <v>54</v>
      </c>
      <c r="Q55" s="24"/>
      <c r="R55" s="10"/>
      <c r="S55" s="10"/>
    </row>
    <row r="56" spans="1:19" x14ac:dyDescent="0.25">
      <c r="A56" s="850" t="s">
        <v>33</v>
      </c>
      <c r="B56" s="851"/>
      <c r="C56" s="851"/>
      <c r="D56" s="852"/>
      <c r="E56" s="32" t="s">
        <v>22</v>
      </c>
      <c r="F56" s="25">
        <v>0</v>
      </c>
      <c r="G56" s="26">
        <v>1</v>
      </c>
      <c r="H56" s="27"/>
      <c r="I56" s="845"/>
      <c r="J56" s="846"/>
      <c r="K56" s="30"/>
      <c r="L56" s="30"/>
      <c r="M56" s="30"/>
      <c r="N56" s="25">
        <v>2</v>
      </c>
      <c r="O56" s="28"/>
      <c r="P56" s="28"/>
      <c r="Q56" s="24"/>
      <c r="R56" s="10"/>
      <c r="S56" s="10"/>
    </row>
    <row r="57" spans="1:19" x14ac:dyDescent="0.25">
      <c r="A57" s="853"/>
      <c r="B57" s="854"/>
      <c r="C57" s="854"/>
      <c r="D57" s="855"/>
      <c r="E57" s="32" t="s">
        <v>18</v>
      </c>
      <c r="F57" s="25">
        <v>49</v>
      </c>
      <c r="G57" s="26"/>
      <c r="H57" s="27"/>
      <c r="I57" s="845"/>
      <c r="J57" s="846"/>
      <c r="K57" s="30"/>
      <c r="L57" s="30"/>
      <c r="M57" s="30"/>
      <c r="N57" s="28"/>
      <c r="O57" s="28"/>
      <c r="P57" s="28"/>
      <c r="Q57" s="24"/>
      <c r="R57" s="10"/>
      <c r="S57" s="10"/>
    </row>
    <row r="58" spans="1:19" x14ac:dyDescent="0.25">
      <c r="A58" s="850" t="s">
        <v>34</v>
      </c>
      <c r="B58" s="851"/>
      <c r="C58" s="851"/>
      <c r="D58" s="852"/>
      <c r="E58" s="32" t="s">
        <v>22</v>
      </c>
      <c r="F58" s="25">
        <v>3</v>
      </c>
      <c r="G58" s="26"/>
      <c r="H58" s="27"/>
      <c r="I58" s="845"/>
      <c r="J58" s="846"/>
      <c r="K58" s="30"/>
      <c r="L58" s="30"/>
      <c r="M58" s="30"/>
      <c r="N58" s="28"/>
      <c r="O58" s="28"/>
      <c r="P58" s="28"/>
      <c r="Q58" s="24"/>
      <c r="R58" s="10"/>
      <c r="S58" s="10"/>
    </row>
    <row r="59" spans="1:19" x14ac:dyDescent="0.25">
      <c r="A59" s="853"/>
      <c r="B59" s="854"/>
      <c r="C59" s="854"/>
      <c r="D59" s="855"/>
      <c r="E59" s="32" t="s">
        <v>35</v>
      </c>
      <c r="F59" s="25">
        <v>63</v>
      </c>
      <c r="G59" s="26"/>
      <c r="H59" s="27"/>
      <c r="I59" s="845"/>
      <c r="J59" s="846"/>
      <c r="K59" s="30"/>
      <c r="L59" s="30"/>
      <c r="M59" s="30"/>
      <c r="N59" s="28"/>
      <c r="O59" s="28"/>
      <c r="P59" s="28"/>
      <c r="Q59" s="24"/>
      <c r="R59" s="10"/>
      <c r="S59" s="10"/>
    </row>
    <row r="60" spans="1:19" x14ac:dyDescent="0.25">
      <c r="A60" s="850" t="s">
        <v>38</v>
      </c>
      <c r="B60" s="851"/>
      <c r="C60" s="851"/>
      <c r="D60" s="852"/>
      <c r="E60" s="32" t="s">
        <v>22</v>
      </c>
      <c r="F60" s="25">
        <v>16</v>
      </c>
      <c r="G60" s="26">
        <v>2</v>
      </c>
      <c r="H60" s="26">
        <v>5</v>
      </c>
      <c r="I60" s="845">
        <v>4</v>
      </c>
      <c r="J60" s="846"/>
      <c r="K60" s="30"/>
      <c r="L60" s="30"/>
      <c r="M60" s="30"/>
      <c r="N60" s="25">
        <v>4</v>
      </c>
      <c r="O60" s="28"/>
      <c r="P60" s="28"/>
      <c r="Q60" s="24"/>
      <c r="R60" s="10"/>
      <c r="S60" s="10"/>
    </row>
    <row r="61" spans="1:19" x14ac:dyDescent="0.25">
      <c r="A61" s="853"/>
      <c r="B61" s="854"/>
      <c r="C61" s="854"/>
      <c r="D61" s="855"/>
      <c r="E61" s="32" t="s">
        <v>18</v>
      </c>
      <c r="F61" s="25">
        <v>31</v>
      </c>
      <c r="G61" s="26"/>
      <c r="H61" s="27"/>
      <c r="I61" s="845"/>
      <c r="J61" s="846"/>
      <c r="K61" s="30"/>
      <c r="L61" s="30"/>
      <c r="M61" s="30"/>
      <c r="N61" s="28"/>
      <c r="O61" s="28"/>
      <c r="P61" s="28"/>
      <c r="Q61" s="24"/>
      <c r="R61" s="10"/>
      <c r="S61" s="10"/>
    </row>
    <row r="62" spans="1:19" x14ac:dyDescent="0.25">
      <c r="A62" s="850" t="s">
        <v>93</v>
      </c>
      <c r="B62" s="851"/>
      <c r="C62" s="851"/>
      <c r="D62" s="852"/>
      <c r="E62" s="32" t="s">
        <v>22</v>
      </c>
      <c r="F62" s="25">
        <v>1</v>
      </c>
      <c r="G62" s="26"/>
      <c r="H62" s="27"/>
      <c r="I62" s="33"/>
      <c r="J62" s="30"/>
      <c r="K62" s="30"/>
      <c r="L62" s="30"/>
      <c r="M62" s="30"/>
      <c r="N62" s="28"/>
      <c r="O62" s="28"/>
      <c r="P62" s="28"/>
      <c r="Q62" s="24"/>
      <c r="R62" s="10"/>
      <c r="S62" s="10"/>
    </row>
    <row r="63" spans="1:19" x14ac:dyDescent="0.25">
      <c r="A63" s="853"/>
      <c r="B63" s="854"/>
      <c r="C63" s="854"/>
      <c r="D63" s="855"/>
      <c r="E63" s="32" t="s">
        <v>18</v>
      </c>
      <c r="F63" s="25">
        <v>31</v>
      </c>
      <c r="G63" s="26"/>
      <c r="H63" s="27"/>
      <c r="I63" s="33"/>
      <c r="J63" s="30"/>
      <c r="K63" s="30"/>
      <c r="L63" s="30"/>
      <c r="M63" s="30"/>
      <c r="N63" s="28"/>
      <c r="O63" s="28"/>
      <c r="P63" s="28"/>
      <c r="Q63" s="24"/>
      <c r="R63" s="10"/>
      <c r="S63" s="10"/>
    </row>
    <row r="64" spans="1:19" x14ac:dyDescent="0.25">
      <c r="A64" s="850" t="s">
        <v>39</v>
      </c>
      <c r="B64" s="851"/>
      <c r="C64" s="851"/>
      <c r="D64" s="852"/>
      <c r="E64" s="32" t="s">
        <v>22</v>
      </c>
      <c r="F64" s="25">
        <v>1</v>
      </c>
      <c r="G64" s="26"/>
      <c r="H64" s="27"/>
      <c r="I64" s="845"/>
      <c r="J64" s="846"/>
      <c r="K64" s="30"/>
      <c r="L64" s="30"/>
      <c r="M64" s="30"/>
      <c r="N64" s="25">
        <v>1</v>
      </c>
      <c r="O64" s="28"/>
      <c r="P64" s="28"/>
      <c r="Q64" s="24"/>
      <c r="R64" s="10"/>
      <c r="S64" s="10"/>
    </row>
    <row r="65" spans="1:19" x14ac:dyDescent="0.25">
      <c r="A65" s="853"/>
      <c r="B65" s="854"/>
      <c r="C65" s="854"/>
      <c r="D65" s="855"/>
      <c r="E65" s="32" t="s">
        <v>18</v>
      </c>
      <c r="F65" s="25">
        <v>21</v>
      </c>
      <c r="G65" s="26"/>
      <c r="H65" s="27"/>
      <c r="I65" s="845"/>
      <c r="J65" s="846"/>
      <c r="K65" s="30"/>
      <c r="L65" s="30"/>
      <c r="M65" s="30"/>
      <c r="N65" s="28"/>
      <c r="O65" s="28"/>
      <c r="P65" s="28"/>
      <c r="Q65" s="24"/>
      <c r="R65" s="10"/>
      <c r="S65" s="10"/>
    </row>
    <row r="66" spans="1:19" x14ac:dyDescent="0.25">
      <c r="A66" s="850" t="s">
        <v>40</v>
      </c>
      <c r="B66" s="851"/>
      <c r="C66" s="851"/>
      <c r="D66" s="852"/>
      <c r="E66" s="32" t="s">
        <v>22</v>
      </c>
      <c r="F66" s="25">
        <v>0</v>
      </c>
      <c r="G66" s="26">
        <v>1</v>
      </c>
      <c r="H66" s="26">
        <v>1</v>
      </c>
      <c r="I66" s="845">
        <v>1</v>
      </c>
      <c r="J66" s="846"/>
      <c r="K66" s="30"/>
      <c r="L66" s="30"/>
      <c r="M66" s="30"/>
      <c r="N66" s="28"/>
      <c r="O66" s="28"/>
      <c r="P66" s="28"/>
      <c r="Q66" s="24"/>
      <c r="R66" s="10"/>
      <c r="S66" s="10"/>
    </row>
    <row r="67" spans="1:19" x14ac:dyDescent="0.25">
      <c r="A67" s="853"/>
      <c r="B67" s="854"/>
      <c r="C67" s="854"/>
      <c r="D67" s="855"/>
      <c r="E67" s="32" t="s">
        <v>18</v>
      </c>
      <c r="F67" s="25">
        <v>31</v>
      </c>
      <c r="G67" s="26"/>
      <c r="H67" s="27"/>
      <c r="I67" s="845"/>
      <c r="J67" s="846"/>
      <c r="K67" s="30"/>
      <c r="L67" s="30"/>
      <c r="M67" s="30"/>
      <c r="N67" s="28"/>
      <c r="O67" s="28"/>
      <c r="P67" s="28"/>
      <c r="Q67" s="24"/>
      <c r="R67" s="10"/>
      <c r="S67" s="10"/>
    </row>
    <row r="68" spans="1:19" x14ac:dyDescent="0.25">
      <c r="A68" s="850" t="s">
        <v>41</v>
      </c>
      <c r="B68" s="851"/>
      <c r="C68" s="851"/>
      <c r="D68" s="852"/>
      <c r="E68" s="32" t="s">
        <v>22</v>
      </c>
      <c r="F68" s="25">
        <v>3</v>
      </c>
      <c r="G68" s="26"/>
      <c r="H68" s="27"/>
      <c r="I68" s="845"/>
      <c r="J68" s="846"/>
      <c r="K68" s="30"/>
      <c r="L68" s="30"/>
      <c r="M68" s="30"/>
      <c r="N68" s="25">
        <v>2</v>
      </c>
      <c r="O68" s="28"/>
      <c r="P68" s="28"/>
      <c r="Q68" s="24"/>
      <c r="R68" s="10"/>
      <c r="S68" s="10"/>
    </row>
    <row r="69" spans="1:19" x14ac:dyDescent="0.25">
      <c r="A69" s="853"/>
      <c r="B69" s="854"/>
      <c r="C69" s="854"/>
      <c r="D69" s="855"/>
      <c r="E69" s="32" t="s">
        <v>18</v>
      </c>
      <c r="F69" s="25">
        <v>0</v>
      </c>
      <c r="G69" s="26"/>
      <c r="H69" s="26"/>
      <c r="I69" s="845"/>
      <c r="J69" s="846"/>
      <c r="K69" s="30"/>
      <c r="L69" s="30"/>
      <c r="M69" s="30"/>
      <c r="N69" s="28"/>
      <c r="O69" s="28"/>
      <c r="P69" s="28"/>
      <c r="Q69" s="24"/>
      <c r="R69" s="10"/>
      <c r="S69" s="10"/>
    </row>
    <row r="70" spans="1:19" x14ac:dyDescent="0.25">
      <c r="A70" s="850" t="s">
        <v>42</v>
      </c>
      <c r="B70" s="851"/>
      <c r="C70" s="851"/>
      <c r="D70" s="852"/>
      <c r="E70" s="32" t="s">
        <v>22</v>
      </c>
      <c r="F70" s="25">
        <v>11</v>
      </c>
      <c r="G70" s="26"/>
      <c r="H70" s="26"/>
      <c r="I70" s="845"/>
      <c r="J70" s="846"/>
      <c r="K70" s="30"/>
      <c r="L70" s="30"/>
      <c r="M70" s="30"/>
      <c r="N70" s="28"/>
      <c r="O70" s="28"/>
      <c r="P70" s="28"/>
      <c r="Q70" s="24"/>
      <c r="R70" s="10"/>
      <c r="S70" s="10"/>
    </row>
    <row r="71" spans="1:19" x14ac:dyDescent="0.25">
      <c r="A71" s="853"/>
      <c r="B71" s="854"/>
      <c r="C71" s="854"/>
      <c r="D71" s="855"/>
      <c r="E71" s="32" t="s">
        <v>18</v>
      </c>
      <c r="F71" s="25">
        <v>349</v>
      </c>
      <c r="G71" s="26"/>
      <c r="H71" s="26"/>
      <c r="I71" s="845"/>
      <c r="J71" s="846"/>
      <c r="K71" s="30"/>
      <c r="L71" s="30">
        <v>1</v>
      </c>
      <c r="M71" s="30"/>
      <c r="N71" s="28"/>
      <c r="O71" s="28"/>
      <c r="P71" s="28"/>
      <c r="Q71" s="24"/>
      <c r="R71" s="10"/>
      <c r="S71" s="10"/>
    </row>
    <row r="72" spans="1:19" x14ac:dyDescent="0.25">
      <c r="A72" s="850" t="s">
        <v>43</v>
      </c>
      <c r="B72" s="851"/>
      <c r="C72" s="851"/>
      <c r="D72" s="852"/>
      <c r="E72" s="32" t="s">
        <v>22</v>
      </c>
      <c r="F72" s="25">
        <v>2</v>
      </c>
      <c r="G72" s="26"/>
      <c r="H72" s="26"/>
      <c r="I72" s="845"/>
      <c r="J72" s="846"/>
      <c r="K72" s="30">
        <v>2</v>
      </c>
      <c r="L72" s="30"/>
      <c r="M72" s="30"/>
      <c r="N72" s="28"/>
      <c r="O72" s="28"/>
      <c r="P72" s="28"/>
      <c r="Q72" s="24"/>
      <c r="R72" s="10"/>
      <c r="S72" s="10"/>
    </row>
    <row r="73" spans="1:19" x14ac:dyDescent="0.25">
      <c r="A73" s="853"/>
      <c r="B73" s="854"/>
      <c r="C73" s="854"/>
      <c r="D73" s="855"/>
      <c r="E73" s="32" t="s">
        <v>18</v>
      </c>
      <c r="F73" s="25">
        <v>136</v>
      </c>
      <c r="G73" s="26"/>
      <c r="H73" s="26"/>
      <c r="I73" s="845"/>
      <c r="J73" s="846"/>
      <c r="K73" s="30"/>
      <c r="L73" s="30"/>
      <c r="M73" s="30"/>
      <c r="N73" s="28"/>
      <c r="O73" s="28"/>
      <c r="P73" s="28"/>
      <c r="Q73" s="24"/>
      <c r="R73" s="10"/>
      <c r="S73" s="10"/>
    </row>
    <row r="74" spans="1:19" ht="25.5" customHeight="1" x14ac:dyDescent="0.25">
      <c r="A74" s="850" t="s">
        <v>44</v>
      </c>
      <c r="B74" s="851"/>
      <c r="C74" s="851"/>
      <c r="D74" s="852"/>
      <c r="E74" s="32" t="s">
        <v>22</v>
      </c>
      <c r="F74" s="25">
        <v>2</v>
      </c>
      <c r="G74" s="26"/>
      <c r="H74" s="26">
        <v>1</v>
      </c>
      <c r="I74" s="845">
        <v>1</v>
      </c>
      <c r="J74" s="846"/>
      <c r="K74" s="30"/>
      <c r="L74" s="30"/>
      <c r="M74" s="30"/>
      <c r="N74" s="28"/>
      <c r="O74" s="28">
        <v>10</v>
      </c>
      <c r="P74" s="26" t="s">
        <v>53</v>
      </c>
      <c r="Q74" s="24"/>
      <c r="R74" s="10"/>
      <c r="S74" s="10"/>
    </row>
    <row r="75" spans="1:19" x14ac:dyDescent="0.25">
      <c r="A75" s="853"/>
      <c r="B75" s="854"/>
      <c r="C75" s="854"/>
      <c r="D75" s="855"/>
      <c r="E75" s="32" t="s">
        <v>18</v>
      </c>
      <c r="F75" s="25">
        <v>4</v>
      </c>
      <c r="G75" s="26"/>
      <c r="H75" s="26"/>
      <c r="I75" s="33"/>
      <c r="J75" s="30"/>
      <c r="K75" s="30"/>
      <c r="L75" s="30"/>
      <c r="M75" s="30"/>
      <c r="N75" s="28"/>
      <c r="O75" s="28"/>
      <c r="P75" s="28"/>
      <c r="Q75" s="24"/>
      <c r="R75" s="10"/>
      <c r="S75" s="10"/>
    </row>
    <row r="76" spans="1:19" x14ac:dyDescent="0.25">
      <c r="A76" s="856" t="s">
        <v>45</v>
      </c>
      <c r="B76" s="857"/>
      <c r="C76" s="857"/>
      <c r="D76" s="858"/>
      <c r="E76" s="32"/>
      <c r="F76" s="25"/>
      <c r="G76" s="26"/>
      <c r="H76" s="26">
        <v>2</v>
      </c>
      <c r="I76" s="845">
        <v>1</v>
      </c>
      <c r="J76" s="846"/>
      <c r="K76" s="30"/>
      <c r="L76" s="30"/>
      <c r="M76" s="30"/>
      <c r="N76" s="28">
        <v>3</v>
      </c>
      <c r="O76" s="28"/>
      <c r="P76" s="28"/>
      <c r="Q76" s="24"/>
      <c r="R76" s="10"/>
      <c r="S76" s="10"/>
    </row>
    <row r="77" spans="1:19" x14ac:dyDescent="0.25">
      <c r="A77" s="837" t="s">
        <v>61</v>
      </c>
      <c r="B77" s="838"/>
      <c r="C77" s="838"/>
      <c r="D77" s="838"/>
      <c r="E77" s="48"/>
      <c r="F77" s="46">
        <f>SUM(F28:F76)</f>
        <v>1582</v>
      </c>
      <c r="G77" s="47">
        <f>SUM(G28:G76)</f>
        <v>19</v>
      </c>
      <c r="H77" s="47">
        <f>SUM(H28:H76)</f>
        <v>14</v>
      </c>
      <c r="I77" s="849">
        <f>SUM(I32:I76)</f>
        <v>12</v>
      </c>
      <c r="J77" s="849"/>
      <c r="K77" s="47">
        <f>SUM(K28:K76)</f>
        <v>5</v>
      </c>
      <c r="L77" s="47">
        <f>SUM(L28:L76)</f>
        <v>4</v>
      </c>
      <c r="M77" s="47">
        <f>SUM(M28:M76)</f>
        <v>1</v>
      </c>
      <c r="N77" s="46">
        <f>SUM(N28:N76)</f>
        <v>19</v>
      </c>
      <c r="O77" s="46">
        <f>SUM(O28:O76)</f>
        <v>18</v>
      </c>
      <c r="P77" s="28"/>
      <c r="Q77" s="24"/>
      <c r="R77" s="10"/>
      <c r="S77" s="10"/>
    </row>
    <row r="78" spans="1:19" x14ac:dyDescent="0.25">
      <c r="A78" s="36"/>
      <c r="B78" s="844" t="s">
        <v>55</v>
      </c>
      <c r="C78" s="844"/>
      <c r="D78" s="36"/>
      <c r="E78" s="37"/>
      <c r="F78" s="39"/>
      <c r="G78" s="40"/>
      <c r="H78" s="41"/>
      <c r="I78" s="41"/>
      <c r="J78" s="41"/>
      <c r="K78" s="41"/>
      <c r="L78" s="41"/>
      <c r="M78" s="41"/>
      <c r="N78" s="24"/>
      <c r="O78" s="24"/>
      <c r="P78" s="24"/>
      <c r="Q78" s="24"/>
      <c r="R78" s="10"/>
      <c r="S78" s="10"/>
    </row>
    <row r="79" spans="1:19" x14ac:dyDescent="0.25">
      <c r="A79" s="36"/>
      <c r="B79" s="844" t="s">
        <v>56</v>
      </c>
      <c r="C79" s="844"/>
      <c r="D79" s="844"/>
      <c r="E79" s="37"/>
      <c r="F79" s="38">
        <f>F28+F30+F32+F34+F36+F38+F40+F42+F44+F46+F48+F52+F54+F56+F58+F60+F62+F64+F66+F68+F70+F72+F74</f>
        <v>87</v>
      </c>
      <c r="G79" s="40"/>
      <c r="H79" s="41"/>
      <c r="I79" s="41"/>
      <c r="J79" s="41"/>
      <c r="K79" s="41"/>
      <c r="L79" s="41"/>
      <c r="M79" s="41"/>
      <c r="N79" s="24"/>
      <c r="O79" s="24"/>
      <c r="P79" s="24"/>
      <c r="Q79" s="24"/>
      <c r="R79" s="10"/>
      <c r="S79" s="10"/>
    </row>
    <row r="80" spans="1:19" ht="15" customHeight="1" x14ac:dyDescent="0.25">
      <c r="A80" s="36"/>
      <c r="B80" s="848" t="s">
        <v>57</v>
      </c>
      <c r="C80" s="848"/>
      <c r="D80" s="848"/>
      <c r="E80" s="42"/>
      <c r="F80" s="38">
        <f>F29+F31+F33+F35+F37+F39+F41+F43+F45+F47+F49+F53+F55+F57+F59+F61+F63+F65+F67+F69+F71+F73+F75</f>
        <v>1485</v>
      </c>
      <c r="G80" s="40"/>
      <c r="H80" s="843">
        <f>F77</f>
        <v>1582</v>
      </c>
      <c r="I80" s="843"/>
      <c r="J80" s="843"/>
      <c r="K80" s="41"/>
      <c r="L80" s="41"/>
      <c r="M80" s="41"/>
      <c r="N80" s="24"/>
      <c r="O80" s="24"/>
      <c r="P80" s="24"/>
      <c r="Q80" s="24"/>
      <c r="R80" s="10"/>
      <c r="S80" s="10"/>
    </row>
    <row r="81" spans="1:19" ht="15.75" x14ac:dyDescent="0.25">
      <c r="A81" s="36"/>
      <c r="B81" s="844" t="s">
        <v>58</v>
      </c>
      <c r="C81" s="844"/>
      <c r="D81" s="844"/>
      <c r="E81" s="42"/>
      <c r="F81" s="38">
        <f>G77+H77+I77</f>
        <v>45</v>
      </c>
      <c r="G81" s="40"/>
      <c r="H81" s="843">
        <f>F81+N77</f>
        <v>64</v>
      </c>
      <c r="I81" s="843"/>
      <c r="J81" s="843"/>
      <c r="K81" s="41"/>
      <c r="L81" s="41"/>
      <c r="M81" s="41"/>
      <c r="N81" s="24"/>
      <c r="O81" s="24"/>
      <c r="P81" s="24"/>
      <c r="Q81" s="24"/>
      <c r="R81" s="10"/>
      <c r="S81" s="10"/>
    </row>
    <row r="82" spans="1:19" ht="15.75" x14ac:dyDescent="0.25">
      <c r="B82" s="836" t="s">
        <v>60</v>
      </c>
      <c r="C82" s="836"/>
      <c r="D82" s="836"/>
      <c r="E82" s="43"/>
      <c r="F82" s="13">
        <f>K77</f>
        <v>5</v>
      </c>
      <c r="H82" s="841">
        <f>K77+M77</f>
        <v>6</v>
      </c>
      <c r="I82" s="841"/>
      <c r="J82" s="841"/>
    </row>
    <row r="83" spans="1:19" ht="15.75" x14ac:dyDescent="0.25">
      <c r="B83" s="836" t="s">
        <v>59</v>
      </c>
      <c r="C83" s="836"/>
      <c r="D83" s="836"/>
      <c r="E83" s="43"/>
      <c r="F83" s="13">
        <f>L77</f>
        <v>4</v>
      </c>
    </row>
    <row r="84" spans="1:19" x14ac:dyDescent="0.25">
      <c r="A84" s="836"/>
      <c r="B84" s="836"/>
      <c r="C84" s="836"/>
      <c r="D84" s="836"/>
      <c r="E84" s="836"/>
      <c r="F84" s="836"/>
      <c r="G84" s="836"/>
      <c r="H84" s="836"/>
      <c r="I84" s="836"/>
      <c r="J84" s="836"/>
      <c r="K84" s="836"/>
      <c r="L84" s="836"/>
      <c r="M84" s="836"/>
      <c r="N84" s="836"/>
      <c r="O84" s="836"/>
      <c r="P84" s="836"/>
    </row>
    <row r="85" spans="1:19" ht="27" customHeight="1" x14ac:dyDescent="0.25">
      <c r="A85" s="847" t="s">
        <v>62</v>
      </c>
      <c r="B85" s="847"/>
      <c r="C85" s="847"/>
      <c r="D85" s="847"/>
      <c r="E85" s="847"/>
      <c r="F85" s="847"/>
      <c r="G85" s="847"/>
      <c r="H85" s="847"/>
      <c r="I85" s="847"/>
      <c r="J85" s="847"/>
      <c r="K85" s="847"/>
      <c r="L85" s="847"/>
      <c r="M85" s="847"/>
      <c r="N85" s="847"/>
      <c r="O85" s="847"/>
      <c r="P85" s="847"/>
    </row>
    <row r="87" spans="1:19" x14ac:dyDescent="0.25">
      <c r="A87" s="839" t="s">
        <v>63</v>
      </c>
      <c r="B87" s="839"/>
      <c r="C87" s="839"/>
    </row>
    <row r="88" spans="1:19" x14ac:dyDescent="0.25">
      <c r="A88" s="836" t="s">
        <v>64</v>
      </c>
      <c r="B88" s="836"/>
      <c r="C88" s="836"/>
      <c r="D88" s="44"/>
      <c r="E88" s="840" t="s">
        <v>96</v>
      </c>
      <c r="F88" s="840"/>
      <c r="G88" s="836" t="s">
        <v>97</v>
      </c>
      <c r="H88" s="836"/>
      <c r="I88" s="836"/>
      <c r="J88" s="836"/>
      <c r="K88" s="836"/>
      <c r="L88" s="836"/>
      <c r="M88" s="836"/>
      <c r="N88" s="836"/>
      <c r="O88" s="836"/>
      <c r="P88" s="836"/>
    </row>
    <row r="89" spans="1:19" x14ac:dyDescent="0.25">
      <c r="A89" s="842" t="s">
        <v>68</v>
      </c>
      <c r="B89" s="842"/>
      <c r="C89" s="842"/>
      <c r="D89" s="842"/>
      <c r="E89" s="840" t="s">
        <v>65</v>
      </c>
      <c r="F89" s="840"/>
      <c r="G89" s="836" t="s">
        <v>66</v>
      </c>
      <c r="H89" s="836"/>
      <c r="I89" s="836"/>
      <c r="J89" s="836"/>
      <c r="K89" s="836"/>
      <c r="L89" s="836"/>
      <c r="M89" s="836"/>
      <c r="N89" s="836"/>
      <c r="O89" s="836"/>
      <c r="P89" s="836"/>
    </row>
    <row r="90" spans="1:19" x14ac:dyDescent="0.25">
      <c r="A90" s="836" t="s">
        <v>67</v>
      </c>
      <c r="B90" s="836"/>
      <c r="C90" s="836"/>
      <c r="D90" s="836"/>
      <c r="E90" s="840" t="s">
        <v>69</v>
      </c>
      <c r="F90" s="840"/>
      <c r="G90" s="836" t="s">
        <v>70</v>
      </c>
      <c r="H90" s="836"/>
      <c r="I90" s="836"/>
      <c r="J90" s="836"/>
      <c r="K90" s="836"/>
      <c r="L90" s="836"/>
      <c r="M90" s="836"/>
      <c r="N90" s="836"/>
      <c r="O90" s="836"/>
      <c r="P90" s="836"/>
    </row>
    <row r="91" spans="1:19" x14ac:dyDescent="0.25">
      <c r="A91" s="836" t="s">
        <v>71</v>
      </c>
      <c r="B91" s="836"/>
      <c r="C91" s="836"/>
      <c r="D91" s="836"/>
      <c r="E91" s="840" t="s">
        <v>72</v>
      </c>
      <c r="F91" s="840"/>
      <c r="G91" s="836" t="s">
        <v>73</v>
      </c>
      <c r="H91" s="836"/>
      <c r="I91" s="836"/>
      <c r="J91" s="836"/>
      <c r="K91" s="836"/>
      <c r="L91" s="836"/>
      <c r="M91" s="836"/>
      <c r="N91" s="836"/>
      <c r="O91" s="836"/>
      <c r="P91" s="836"/>
    </row>
    <row r="92" spans="1:19" x14ac:dyDescent="0.25">
      <c r="A92" s="839" t="s">
        <v>74</v>
      </c>
      <c r="B92" s="839"/>
      <c r="C92" s="839"/>
      <c r="D92" s="839"/>
    </row>
    <row r="93" spans="1:19" x14ac:dyDescent="0.25">
      <c r="A93" s="836" t="s">
        <v>75</v>
      </c>
      <c r="B93" s="836"/>
      <c r="C93" s="836"/>
    </row>
    <row r="94" spans="1:19" x14ac:dyDescent="0.25">
      <c r="A94" s="836" t="s">
        <v>76</v>
      </c>
      <c r="B94" s="836"/>
      <c r="C94" s="836"/>
    </row>
    <row r="95" spans="1:19" x14ac:dyDescent="0.25">
      <c r="A95" s="836" t="s">
        <v>77</v>
      </c>
      <c r="B95" s="836"/>
      <c r="C95" s="836"/>
    </row>
    <row r="96" spans="1:19" x14ac:dyDescent="0.25">
      <c r="A96" s="836" t="s">
        <v>78</v>
      </c>
      <c r="B96" s="836"/>
      <c r="C96" s="836"/>
    </row>
    <row r="98" spans="1:16" x14ac:dyDescent="0.25">
      <c r="A98" s="836" t="s">
        <v>79</v>
      </c>
      <c r="B98" s="836"/>
      <c r="C98" s="836"/>
    </row>
    <row r="99" spans="1:16" x14ac:dyDescent="0.25">
      <c r="A99" s="836" t="s">
        <v>80</v>
      </c>
      <c r="B99" s="836"/>
      <c r="C99" s="836"/>
      <c r="D99" s="836"/>
      <c r="E99" s="836"/>
      <c r="F99" s="836"/>
      <c r="G99" s="836"/>
      <c r="H99" s="836"/>
      <c r="I99" s="836"/>
      <c r="J99" s="836"/>
      <c r="K99" s="836"/>
      <c r="L99" s="836"/>
      <c r="M99" s="836"/>
      <c r="N99" s="836"/>
    </row>
    <row r="100" spans="1:16" x14ac:dyDescent="0.25">
      <c r="A100" s="836" t="s">
        <v>81</v>
      </c>
      <c r="B100" s="836"/>
      <c r="C100" s="836"/>
      <c r="D100" s="836"/>
      <c r="E100" s="836"/>
      <c r="F100" s="836"/>
      <c r="G100" s="836"/>
      <c r="H100" s="836"/>
      <c r="I100" s="836"/>
      <c r="J100" s="836"/>
      <c r="K100" s="836"/>
      <c r="L100" s="836"/>
      <c r="M100" s="836"/>
      <c r="N100" s="836"/>
    </row>
    <row r="101" spans="1:16" x14ac:dyDescent="0.25">
      <c r="A101" s="836" t="s">
        <v>82</v>
      </c>
      <c r="B101" s="836"/>
      <c r="C101" s="836"/>
      <c r="D101" s="836"/>
      <c r="E101" s="836"/>
      <c r="F101" s="836"/>
      <c r="G101" s="836"/>
      <c r="H101" s="836"/>
      <c r="I101" s="836"/>
      <c r="J101" s="836"/>
      <c r="K101" s="836"/>
      <c r="L101" s="836"/>
      <c r="M101" s="836"/>
      <c r="N101" s="836"/>
    </row>
    <row r="102" spans="1:16" x14ac:dyDescent="0.25">
      <c r="A102" s="836" t="s">
        <v>91</v>
      </c>
      <c r="B102" s="836"/>
      <c r="C102" s="836"/>
      <c r="D102" s="836"/>
      <c r="E102" s="836"/>
      <c r="F102" s="836"/>
      <c r="G102" s="836"/>
      <c r="H102" s="836"/>
      <c r="I102" s="836"/>
      <c r="J102" s="836"/>
      <c r="K102" s="836"/>
      <c r="L102" s="836"/>
      <c r="M102" s="836"/>
      <c r="N102" s="836"/>
    </row>
    <row r="106" spans="1:16" x14ac:dyDescent="0.25">
      <c r="A106" s="836" t="s">
        <v>83</v>
      </c>
      <c r="B106" s="836"/>
      <c r="C106" s="836"/>
      <c r="D106" s="836"/>
      <c r="E106" s="836"/>
      <c r="F106" s="836"/>
      <c r="L106" s="836" t="s">
        <v>84</v>
      </c>
      <c r="M106" s="836"/>
      <c r="N106" s="836"/>
      <c r="O106" s="836"/>
      <c r="P106" s="836"/>
    </row>
    <row r="107" spans="1:16" x14ac:dyDescent="0.25">
      <c r="L107" s="16"/>
      <c r="M107" s="16"/>
      <c r="N107" s="16"/>
      <c r="O107" s="16"/>
      <c r="P107" s="16"/>
    </row>
    <row r="108" spans="1:16" x14ac:dyDescent="0.25">
      <c r="L108" s="16"/>
      <c r="M108" s="16"/>
      <c r="N108" s="16"/>
      <c r="O108" s="16"/>
      <c r="P108" s="16"/>
    </row>
    <row r="109" spans="1:16" x14ac:dyDescent="0.25">
      <c r="A109" s="836" t="s">
        <v>85</v>
      </c>
      <c r="B109" s="836"/>
      <c r="C109" s="836"/>
      <c r="L109" s="836" t="s">
        <v>86</v>
      </c>
      <c r="M109" s="836"/>
      <c r="N109" s="836"/>
      <c r="O109" s="836"/>
      <c r="P109" s="836"/>
    </row>
    <row r="110" spans="1:16" x14ac:dyDescent="0.25">
      <c r="L110" s="836"/>
      <c r="M110" s="836"/>
      <c r="N110" s="836"/>
      <c r="O110" s="836"/>
      <c r="P110" s="836"/>
    </row>
    <row r="111" spans="1:16" x14ac:dyDescent="0.25">
      <c r="L111" s="836" t="s">
        <v>87</v>
      </c>
      <c r="M111" s="836"/>
      <c r="N111" s="836"/>
      <c r="O111" s="836"/>
      <c r="P111" s="836"/>
    </row>
    <row r="112" spans="1:16" x14ac:dyDescent="0.25">
      <c r="L112" s="16"/>
      <c r="M112" s="16"/>
      <c r="N112" s="16"/>
      <c r="O112" s="16"/>
      <c r="P112" s="16"/>
    </row>
    <row r="113" spans="1:16" x14ac:dyDescent="0.25">
      <c r="A113" s="836" t="s">
        <v>88</v>
      </c>
      <c r="B113" s="836"/>
      <c r="C113" s="836"/>
      <c r="D113" s="836"/>
      <c r="L113" s="836" t="s">
        <v>89</v>
      </c>
      <c r="M113" s="836"/>
      <c r="N113" s="836"/>
      <c r="O113" s="836"/>
      <c r="P113" s="836"/>
    </row>
  </sheetData>
  <mergeCells count="134">
    <mergeCell ref="A2:P2"/>
    <mergeCell ref="I33:J33"/>
    <mergeCell ref="I34:J34"/>
    <mergeCell ref="I35:J35"/>
    <mergeCell ref="I28:J28"/>
    <mergeCell ref="I29:J29"/>
    <mergeCell ref="I30:J30"/>
    <mergeCell ref="I31:J31"/>
    <mergeCell ref="I32:J32"/>
    <mergeCell ref="A15:D15"/>
    <mergeCell ref="M26:P26"/>
    <mergeCell ref="A30:D31"/>
    <mergeCell ref="A32:D33"/>
    <mergeCell ref="A24:P24"/>
    <mergeCell ref="A21:P21"/>
    <mergeCell ref="F19:P19"/>
    <mergeCell ref="G26:L26"/>
    <mergeCell ref="A28:D29"/>
    <mergeCell ref="A34:D35"/>
    <mergeCell ref="E27:F27"/>
    <mergeCell ref="I27:J27"/>
    <mergeCell ref="F17:P17"/>
    <mergeCell ref="F15:P15"/>
    <mergeCell ref="F11:P12"/>
    <mergeCell ref="I38:J38"/>
    <mergeCell ref="I36:J36"/>
    <mergeCell ref="I37:J37"/>
    <mergeCell ref="I39:J39"/>
    <mergeCell ref="I40:J40"/>
    <mergeCell ref="I41:J41"/>
    <mergeCell ref="I42:J42"/>
    <mergeCell ref="I43:J43"/>
    <mergeCell ref="A58:D59"/>
    <mergeCell ref="A4:P4"/>
    <mergeCell ref="I54:J54"/>
    <mergeCell ref="I55:J55"/>
    <mergeCell ref="A8:D8"/>
    <mergeCell ref="A10:F10"/>
    <mergeCell ref="A11:E11"/>
    <mergeCell ref="A14:R14"/>
    <mergeCell ref="A17:E17"/>
    <mergeCell ref="A19:E19"/>
    <mergeCell ref="A22:R22"/>
    <mergeCell ref="I44:J44"/>
    <mergeCell ref="I45:J45"/>
    <mergeCell ref="I46:J46"/>
    <mergeCell ref="I47:J47"/>
    <mergeCell ref="A40:D41"/>
    <mergeCell ref="A42:D43"/>
    <mergeCell ref="A44:D45"/>
    <mergeCell ref="A46:D47"/>
    <mergeCell ref="A36:D37"/>
    <mergeCell ref="E26:F26"/>
    <mergeCell ref="A26:D27"/>
    <mergeCell ref="A38:D39"/>
    <mergeCell ref="A48:D49"/>
    <mergeCell ref="A50:D51"/>
    <mergeCell ref="A64:D65"/>
    <mergeCell ref="A56:D57"/>
    <mergeCell ref="I65:J65"/>
    <mergeCell ref="I66:J66"/>
    <mergeCell ref="I67:J67"/>
    <mergeCell ref="I68:J68"/>
    <mergeCell ref="A66:D67"/>
    <mergeCell ref="A52:D53"/>
    <mergeCell ref="A54:D55"/>
    <mergeCell ref="I56:J56"/>
    <mergeCell ref="I57:J57"/>
    <mergeCell ref="I58:J58"/>
    <mergeCell ref="I59:J59"/>
    <mergeCell ref="I60:J60"/>
    <mergeCell ref="I61:J61"/>
    <mergeCell ref="I64:J64"/>
    <mergeCell ref="A62:D63"/>
    <mergeCell ref="I52:J52"/>
    <mergeCell ref="I53:J53"/>
    <mergeCell ref="A60:D61"/>
    <mergeCell ref="I69:J69"/>
    <mergeCell ref="A84:P84"/>
    <mergeCell ref="A85:P85"/>
    <mergeCell ref="B80:D80"/>
    <mergeCell ref="B79:D79"/>
    <mergeCell ref="B81:D81"/>
    <mergeCell ref="B82:D82"/>
    <mergeCell ref="B83:D83"/>
    <mergeCell ref="I77:J77"/>
    <mergeCell ref="I76:J76"/>
    <mergeCell ref="A68:D69"/>
    <mergeCell ref="A70:D71"/>
    <mergeCell ref="A72:D73"/>
    <mergeCell ref="A74:D75"/>
    <mergeCell ref="A76:D76"/>
    <mergeCell ref="I70:J70"/>
    <mergeCell ref="I71:J71"/>
    <mergeCell ref="I72:J72"/>
    <mergeCell ref="I73:J73"/>
    <mergeCell ref="I74:J74"/>
    <mergeCell ref="A91:D91"/>
    <mergeCell ref="E91:F91"/>
    <mergeCell ref="G91:P91"/>
    <mergeCell ref="A89:D89"/>
    <mergeCell ref="E89:F89"/>
    <mergeCell ref="H81:J81"/>
    <mergeCell ref="G89:P89"/>
    <mergeCell ref="B78:C78"/>
    <mergeCell ref="H80:J80"/>
    <mergeCell ref="A87:C87"/>
    <mergeCell ref="A88:C88"/>
    <mergeCell ref="E88:F88"/>
    <mergeCell ref="G88:P88"/>
    <mergeCell ref="L110:P110"/>
    <mergeCell ref="L111:P111"/>
    <mergeCell ref="A113:D113"/>
    <mergeCell ref="L113:P113"/>
    <mergeCell ref="A7:E7"/>
    <mergeCell ref="A77:D77"/>
    <mergeCell ref="A102:N102"/>
    <mergeCell ref="A106:F106"/>
    <mergeCell ref="L106:P106"/>
    <mergeCell ref="A109:C109"/>
    <mergeCell ref="L109:P109"/>
    <mergeCell ref="A98:C98"/>
    <mergeCell ref="A99:N99"/>
    <mergeCell ref="A100:N100"/>
    <mergeCell ref="A101:N101"/>
    <mergeCell ref="A92:D92"/>
    <mergeCell ref="A93:C93"/>
    <mergeCell ref="A94:C94"/>
    <mergeCell ref="A95:C95"/>
    <mergeCell ref="A96:C96"/>
    <mergeCell ref="A90:D90"/>
    <mergeCell ref="E90:F90"/>
    <mergeCell ref="H82:J82"/>
    <mergeCell ref="G90:P90"/>
  </mergeCells>
  <pageMargins left="0.25" right="0.25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"/>
  <sheetViews>
    <sheetView topLeftCell="A11" workbookViewId="0">
      <pane xSplit="7" ySplit="13" topLeftCell="H36" activePane="bottomRight" state="frozen"/>
      <selection activeCell="A11" sqref="A11"/>
      <selection pane="topRight" activeCell="H11" sqref="H11"/>
      <selection pane="bottomLeft" activeCell="A24" sqref="A24"/>
      <selection pane="bottomRight" activeCell="L52" sqref="L52:M52"/>
    </sheetView>
  </sheetViews>
  <sheetFormatPr defaultRowHeight="15" x14ac:dyDescent="0.25"/>
  <cols>
    <col min="1" max="2" width="9.140625" style="157"/>
    <col min="3" max="3" width="3.28515625" style="157" customWidth="1"/>
    <col min="4" max="4" width="1.42578125" style="157" customWidth="1"/>
    <col min="5" max="5" width="7.5703125" style="17" customWidth="1"/>
    <col min="6" max="6" width="6.140625" style="17" customWidth="1"/>
    <col min="7" max="7" width="4.7109375" style="17" customWidth="1"/>
    <col min="8" max="8" width="4.28515625" style="17" customWidth="1"/>
    <col min="9" max="9" width="2.85546875" style="17" customWidth="1"/>
    <col min="10" max="10" width="2" style="17" customWidth="1"/>
    <col min="11" max="11" width="4.7109375" style="17" customWidth="1"/>
    <col min="12" max="12" width="4.85546875" style="17" customWidth="1"/>
    <col min="13" max="13" width="7" style="17" customWidth="1"/>
    <col min="14" max="14" width="6.140625" style="17" customWidth="1"/>
    <col min="15" max="15" width="6.7109375" style="17" customWidth="1"/>
    <col min="16" max="16" width="7" style="17" customWidth="1"/>
  </cols>
  <sheetData>
    <row r="1" spans="1:16" hidden="1" x14ac:dyDescent="0.25"/>
    <row r="2" spans="1:16" ht="18.75" x14ac:dyDescent="0.3">
      <c r="A2" s="883" t="s">
        <v>166</v>
      </c>
      <c r="B2" s="883"/>
      <c r="C2" s="883"/>
      <c r="D2" s="883"/>
      <c r="E2" s="883"/>
      <c r="F2" s="883"/>
      <c r="G2" s="883"/>
      <c r="H2" s="883"/>
      <c r="I2" s="883"/>
      <c r="J2" s="883"/>
      <c r="K2" s="883"/>
      <c r="L2" s="883"/>
      <c r="M2" s="883"/>
      <c r="N2" s="883"/>
      <c r="O2" s="883"/>
      <c r="P2" s="883"/>
    </row>
    <row r="3" spans="1:16" ht="5.25" customHeight="1" x14ac:dyDescent="0.25">
      <c r="A3" s="154"/>
      <c r="B3" s="154"/>
      <c r="C3" s="154"/>
      <c r="D3" s="154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</row>
    <row r="4" spans="1:16" ht="33" customHeight="1" x14ac:dyDescent="0.25">
      <c r="A4" s="859" t="s">
        <v>154</v>
      </c>
      <c r="B4" s="859"/>
      <c r="C4" s="859"/>
      <c r="D4" s="859"/>
      <c r="E4" s="859"/>
      <c r="F4" s="859"/>
      <c r="G4" s="859"/>
      <c r="H4" s="859"/>
      <c r="I4" s="859"/>
      <c r="J4" s="859"/>
      <c r="K4" s="859"/>
      <c r="L4" s="859"/>
      <c r="M4" s="859"/>
      <c r="N4" s="859"/>
      <c r="O4" s="859"/>
      <c r="P4" s="859"/>
    </row>
    <row r="5" spans="1:16" ht="9" customHeight="1" x14ac:dyDescent="0.25">
      <c r="A5" s="155"/>
      <c r="B5" s="155"/>
      <c r="C5" s="155"/>
      <c r="D5" s="155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x14ac:dyDescent="0.25">
      <c r="A6" s="836" t="s">
        <v>167</v>
      </c>
      <c r="B6" s="836"/>
      <c r="C6" s="836"/>
      <c r="D6" s="836"/>
      <c r="E6" s="836"/>
      <c r="F6" s="836"/>
    </row>
    <row r="7" spans="1:16" x14ac:dyDescent="0.25">
      <c r="A7" s="1015" t="s">
        <v>2</v>
      </c>
      <c r="B7" s="1015"/>
      <c r="C7" s="1015"/>
      <c r="D7" s="1015"/>
      <c r="E7" s="237"/>
    </row>
    <row r="8" spans="1:16" ht="3" customHeight="1" x14ac:dyDescent="0.25"/>
    <row r="9" spans="1:16" x14ac:dyDescent="0.25">
      <c r="A9" s="839" t="s">
        <v>3</v>
      </c>
      <c r="B9" s="839"/>
      <c r="C9" s="839"/>
      <c r="D9" s="839"/>
      <c r="E9" s="839"/>
      <c r="F9" s="839"/>
    </row>
    <row r="10" spans="1:16" ht="5.25" customHeight="1" x14ac:dyDescent="0.25">
      <c r="A10" s="245"/>
      <c r="B10" s="245"/>
      <c r="C10" s="245"/>
      <c r="D10" s="245"/>
      <c r="E10" s="238"/>
      <c r="F10" s="238"/>
    </row>
    <row r="11" spans="1:16" x14ac:dyDescent="0.25">
      <c r="A11" s="860" t="s">
        <v>4</v>
      </c>
      <c r="B11" s="860"/>
      <c r="C11" s="860"/>
      <c r="D11" s="860"/>
      <c r="E11" s="860"/>
      <c r="F11" s="860" t="s">
        <v>5</v>
      </c>
      <c r="G11" s="860"/>
      <c r="H11" s="860"/>
      <c r="I11" s="860"/>
      <c r="J11" s="860"/>
      <c r="K11" s="860"/>
      <c r="L11" s="860"/>
      <c r="M11" s="860"/>
      <c r="N11" s="860"/>
      <c r="O11" s="860"/>
      <c r="P11" s="860"/>
    </row>
    <row r="12" spans="1:16" ht="35.25" customHeight="1" x14ac:dyDescent="0.25">
      <c r="F12" s="860"/>
      <c r="G12" s="860"/>
      <c r="H12" s="860"/>
      <c r="I12" s="860"/>
      <c r="J12" s="860"/>
      <c r="K12" s="860"/>
      <c r="L12" s="860"/>
      <c r="M12" s="860"/>
      <c r="N12" s="860"/>
      <c r="O12" s="860"/>
      <c r="P12" s="860"/>
    </row>
    <row r="13" spans="1:16" ht="6" customHeight="1" x14ac:dyDescent="0.25"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</row>
    <row r="14" spans="1:16" ht="35.25" customHeight="1" x14ac:dyDescent="0.25">
      <c r="A14" s="860" t="s">
        <v>10</v>
      </c>
      <c r="B14" s="860"/>
      <c r="C14" s="860"/>
      <c r="D14" s="860"/>
      <c r="E14" s="860"/>
      <c r="F14" s="860" t="s">
        <v>8</v>
      </c>
      <c r="G14" s="860"/>
      <c r="H14" s="860"/>
      <c r="I14" s="860"/>
      <c r="J14" s="860"/>
      <c r="K14" s="860"/>
      <c r="L14" s="860"/>
      <c r="M14" s="860"/>
      <c r="N14" s="860"/>
      <c r="O14" s="860"/>
      <c r="P14" s="860"/>
    </row>
    <row r="15" spans="1:16" ht="4.5" customHeight="1" x14ac:dyDescent="0.25">
      <c r="A15" s="158"/>
      <c r="B15" s="158"/>
      <c r="C15" s="158"/>
      <c r="D15" s="158"/>
      <c r="E15" s="242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</row>
    <row r="16" spans="1:16" ht="32.25" customHeight="1" x14ac:dyDescent="0.25">
      <c r="A16" s="860" t="s">
        <v>11</v>
      </c>
      <c r="B16" s="860"/>
      <c r="C16" s="860"/>
      <c r="D16" s="860"/>
      <c r="E16" s="860"/>
      <c r="F16" s="860" t="s">
        <v>12</v>
      </c>
      <c r="G16" s="860"/>
      <c r="H16" s="860"/>
      <c r="I16" s="860"/>
      <c r="J16" s="860"/>
      <c r="K16" s="860"/>
      <c r="L16" s="860"/>
      <c r="M16" s="860"/>
      <c r="N16" s="860"/>
      <c r="O16" s="860"/>
      <c r="P16" s="860"/>
    </row>
    <row r="17" spans="1:16" ht="7.5" customHeight="1" x14ac:dyDescent="0.25"/>
    <row r="18" spans="1:16" x14ac:dyDescent="0.25">
      <c r="A18" s="885" t="s">
        <v>13</v>
      </c>
      <c r="B18" s="885"/>
      <c r="C18" s="885"/>
      <c r="D18" s="885"/>
      <c r="E18" s="885"/>
      <c r="F18" s="885"/>
      <c r="G18" s="885"/>
      <c r="H18" s="885"/>
      <c r="I18" s="885"/>
      <c r="J18" s="885"/>
      <c r="K18" s="885"/>
      <c r="L18" s="885"/>
      <c r="M18" s="885"/>
      <c r="N18" s="885"/>
      <c r="O18" s="885"/>
      <c r="P18" s="885"/>
    </row>
    <row r="19" spans="1:16" ht="6" customHeight="1" x14ac:dyDescent="0.25">
      <c r="A19" s="159"/>
      <c r="B19" s="159"/>
      <c r="C19" s="159"/>
      <c r="D19" s="159"/>
      <c r="E19"/>
      <c r="F19"/>
      <c r="G19"/>
      <c r="H19"/>
      <c r="I19"/>
      <c r="J19"/>
      <c r="K19"/>
      <c r="L19"/>
      <c r="M19"/>
      <c r="N19"/>
      <c r="O19"/>
      <c r="P19"/>
    </row>
    <row r="20" spans="1:16" ht="51" customHeight="1" x14ac:dyDescent="0.25">
      <c r="A20" s="859" t="s">
        <v>188</v>
      </c>
      <c r="B20" s="859"/>
      <c r="C20" s="859"/>
      <c r="D20" s="859"/>
      <c r="E20" s="859"/>
      <c r="F20" s="859"/>
      <c r="G20" s="859"/>
      <c r="H20" s="859"/>
      <c r="I20" s="859"/>
      <c r="J20" s="859"/>
      <c r="K20" s="859"/>
      <c r="L20" s="859"/>
      <c r="M20" s="859"/>
      <c r="N20" s="859"/>
      <c r="O20" s="859"/>
      <c r="P20" s="859"/>
    </row>
    <row r="21" spans="1:16" ht="4.5" customHeight="1" x14ac:dyDescent="0.25">
      <c r="A21" s="248"/>
      <c r="B21" s="248"/>
      <c r="C21" s="248"/>
      <c r="D21" s="248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</row>
    <row r="22" spans="1:16" x14ac:dyDescent="0.25">
      <c r="A22" s="1021" t="s">
        <v>17</v>
      </c>
      <c r="B22" s="1022"/>
      <c r="C22" s="1022"/>
      <c r="D22" s="1023"/>
      <c r="E22" s="875" t="s">
        <v>15</v>
      </c>
      <c r="F22" s="876"/>
      <c r="G22" s="886" t="s">
        <v>131</v>
      </c>
      <c r="H22" s="887"/>
      <c r="I22" s="887"/>
      <c r="J22" s="887"/>
      <c r="K22" s="887"/>
      <c r="L22" s="888"/>
      <c r="M22" s="906" t="s">
        <v>16</v>
      </c>
      <c r="N22" s="907"/>
      <c r="O22" s="907"/>
      <c r="P22" s="908"/>
    </row>
    <row r="23" spans="1:16" x14ac:dyDescent="0.25">
      <c r="A23" s="1024"/>
      <c r="B23" s="1025"/>
      <c r="C23" s="1025"/>
      <c r="D23" s="1026"/>
      <c r="E23" s="875" t="s">
        <v>18</v>
      </c>
      <c r="F23" s="876"/>
      <c r="G23" s="20" t="s">
        <v>29</v>
      </c>
      <c r="H23" s="20" t="s">
        <v>27</v>
      </c>
      <c r="I23" s="875" t="s">
        <v>28</v>
      </c>
      <c r="J23" s="876"/>
      <c r="K23" s="21" t="s">
        <v>50</v>
      </c>
      <c r="L23" s="21" t="s">
        <v>51</v>
      </c>
      <c r="M23" s="21" t="s">
        <v>50</v>
      </c>
      <c r="N23" s="22" t="s">
        <v>19</v>
      </c>
      <c r="O23" s="22" t="s">
        <v>20</v>
      </c>
      <c r="P23" s="100" t="s">
        <v>126</v>
      </c>
    </row>
    <row r="24" spans="1:16" x14ac:dyDescent="0.25">
      <c r="A24" s="1070" t="s">
        <v>48</v>
      </c>
      <c r="B24" s="1071"/>
      <c r="C24" s="1071"/>
      <c r="D24" s="1072"/>
      <c r="E24" s="261" t="s">
        <v>22</v>
      </c>
      <c r="F24" s="262">
        <v>4</v>
      </c>
      <c r="G24" s="263"/>
      <c r="H24" s="263"/>
      <c r="I24" s="1034"/>
      <c r="J24" s="1035"/>
      <c r="K24" s="286"/>
      <c r="L24" s="286"/>
      <c r="M24" s="286"/>
      <c r="N24" s="262"/>
      <c r="O24" s="262"/>
      <c r="P24" s="266"/>
    </row>
    <row r="25" spans="1:16" x14ac:dyDescent="0.25">
      <c r="A25" s="1073"/>
      <c r="B25" s="1074"/>
      <c r="C25" s="1074"/>
      <c r="D25" s="1075"/>
      <c r="E25" s="261" t="s">
        <v>18</v>
      </c>
      <c r="F25" s="262">
        <v>0</v>
      </c>
      <c r="G25" s="263"/>
      <c r="H25" s="268"/>
      <c r="I25" s="1034"/>
      <c r="J25" s="1035"/>
      <c r="K25" s="286"/>
      <c r="L25" s="286"/>
      <c r="M25" s="286"/>
      <c r="N25" s="262"/>
      <c r="O25" s="262"/>
      <c r="P25" s="266"/>
    </row>
    <row r="26" spans="1:16" x14ac:dyDescent="0.25">
      <c r="A26" s="1064" t="s">
        <v>139</v>
      </c>
      <c r="B26" s="1065"/>
      <c r="C26" s="1065"/>
      <c r="D26" s="1066"/>
      <c r="E26" s="261" t="s">
        <v>22</v>
      </c>
      <c r="F26" s="262">
        <v>14</v>
      </c>
      <c r="G26" s="263">
        <v>1</v>
      </c>
      <c r="H26" s="268"/>
      <c r="I26" s="285"/>
      <c r="J26" s="286"/>
      <c r="K26" s="286"/>
      <c r="L26" s="286"/>
      <c r="M26" s="286"/>
      <c r="N26" s="262"/>
      <c r="O26" s="262">
        <v>4</v>
      </c>
      <c r="P26" s="266"/>
    </row>
    <row r="27" spans="1:16" x14ac:dyDescent="0.25">
      <c r="A27" s="1067"/>
      <c r="B27" s="1068"/>
      <c r="C27" s="1068"/>
      <c r="D27" s="1069"/>
      <c r="E27" s="261" t="s">
        <v>18</v>
      </c>
      <c r="F27" s="262">
        <v>44</v>
      </c>
      <c r="G27" s="263"/>
      <c r="H27" s="268"/>
      <c r="I27" s="285"/>
      <c r="J27" s="286"/>
      <c r="K27" s="286"/>
      <c r="L27" s="286"/>
      <c r="M27" s="286"/>
      <c r="N27" s="262"/>
      <c r="O27" s="262"/>
      <c r="P27" s="266"/>
    </row>
    <row r="28" spans="1:16" x14ac:dyDescent="0.25">
      <c r="A28" s="1046" t="s">
        <v>138</v>
      </c>
      <c r="B28" s="1047"/>
      <c r="C28" s="1047"/>
      <c r="D28" s="1048"/>
      <c r="E28" s="261" t="s">
        <v>22</v>
      </c>
      <c r="F28" s="262">
        <v>0</v>
      </c>
      <c r="G28" s="263"/>
      <c r="H28" s="268"/>
      <c r="I28" s="285"/>
      <c r="J28" s="286"/>
      <c r="K28" s="286"/>
      <c r="L28" s="286"/>
      <c r="M28" s="286"/>
      <c r="N28" s="262">
        <v>1</v>
      </c>
      <c r="O28" s="269">
        <v>7</v>
      </c>
      <c r="P28" s="270"/>
    </row>
    <row r="29" spans="1:16" x14ac:dyDescent="0.25">
      <c r="A29" s="1049"/>
      <c r="B29" s="1050"/>
      <c r="C29" s="1050"/>
      <c r="D29" s="1051"/>
      <c r="E29" s="261" t="s">
        <v>18</v>
      </c>
      <c r="F29" s="262">
        <v>74</v>
      </c>
      <c r="G29" s="263"/>
      <c r="H29" s="268"/>
      <c r="I29" s="285"/>
      <c r="J29" s="286"/>
      <c r="K29" s="286"/>
      <c r="L29" s="286"/>
      <c r="M29" s="286"/>
      <c r="N29" s="262"/>
      <c r="O29" s="269"/>
      <c r="P29" s="270"/>
    </row>
    <row r="30" spans="1:16" x14ac:dyDescent="0.25">
      <c r="A30" s="1052" t="s">
        <v>38</v>
      </c>
      <c r="B30" s="1053"/>
      <c r="C30" s="1053"/>
      <c r="D30" s="1054"/>
      <c r="E30" s="261" t="s">
        <v>22</v>
      </c>
      <c r="F30" s="262">
        <v>0</v>
      </c>
      <c r="G30" s="263">
        <v>2</v>
      </c>
      <c r="H30" s="263">
        <v>1</v>
      </c>
      <c r="I30" s="1034">
        <v>1</v>
      </c>
      <c r="J30" s="1035"/>
      <c r="K30" s="286"/>
      <c r="L30" s="286"/>
      <c r="M30" s="286"/>
      <c r="N30" s="262">
        <v>1</v>
      </c>
      <c r="O30" s="262">
        <v>1</v>
      </c>
      <c r="P30" s="266"/>
    </row>
    <row r="31" spans="1:16" x14ac:dyDescent="0.25">
      <c r="A31" s="1055"/>
      <c r="B31" s="1056"/>
      <c r="C31" s="1056"/>
      <c r="D31" s="1057"/>
      <c r="E31" s="261" t="s">
        <v>18</v>
      </c>
      <c r="F31" s="262">
        <v>0</v>
      </c>
      <c r="G31" s="263"/>
      <c r="H31" s="268"/>
      <c r="I31" s="1034"/>
      <c r="J31" s="1035"/>
      <c r="K31" s="286"/>
      <c r="L31" s="286"/>
      <c r="M31" s="286"/>
      <c r="N31" s="262"/>
      <c r="O31" s="262"/>
      <c r="P31" s="266"/>
    </row>
    <row r="32" spans="1:16" x14ac:dyDescent="0.25">
      <c r="A32" s="1046" t="s">
        <v>21</v>
      </c>
      <c r="B32" s="1047"/>
      <c r="C32" s="1047"/>
      <c r="D32" s="1048"/>
      <c r="E32" s="261" t="s">
        <v>22</v>
      </c>
      <c r="F32" s="262">
        <v>1</v>
      </c>
      <c r="G32" s="263"/>
      <c r="H32" s="268"/>
      <c r="I32" s="285"/>
      <c r="J32" s="286"/>
      <c r="K32" s="286"/>
      <c r="L32" s="286"/>
      <c r="M32" s="286"/>
      <c r="N32" s="262">
        <v>3</v>
      </c>
      <c r="O32" s="262"/>
      <c r="P32" s="266"/>
    </row>
    <row r="33" spans="1:16" x14ac:dyDescent="0.25">
      <c r="A33" s="1049"/>
      <c r="B33" s="1050"/>
      <c r="C33" s="1050"/>
      <c r="D33" s="1051"/>
      <c r="E33" s="261" t="s">
        <v>18</v>
      </c>
      <c r="F33" s="262">
        <v>0</v>
      </c>
      <c r="G33" s="263"/>
      <c r="H33" s="268"/>
      <c r="I33" s="285"/>
      <c r="J33" s="286"/>
      <c r="K33" s="286"/>
      <c r="L33" s="286"/>
      <c r="M33" s="286"/>
      <c r="N33" s="262"/>
      <c r="O33" s="262"/>
      <c r="P33" s="266"/>
    </row>
    <row r="34" spans="1:16" x14ac:dyDescent="0.25">
      <c r="A34" s="1058" t="s">
        <v>42</v>
      </c>
      <c r="B34" s="1059"/>
      <c r="C34" s="1059"/>
      <c r="D34" s="1060"/>
      <c r="E34" s="261" t="s">
        <v>22</v>
      </c>
      <c r="F34" s="262">
        <v>0</v>
      </c>
      <c r="G34" s="263">
        <v>2</v>
      </c>
      <c r="H34" s="263"/>
      <c r="I34" s="1034"/>
      <c r="J34" s="1035"/>
      <c r="K34" s="286"/>
      <c r="L34" s="286"/>
      <c r="M34" s="286"/>
      <c r="N34" s="262">
        <v>1</v>
      </c>
      <c r="O34" s="262"/>
      <c r="P34" s="261"/>
    </row>
    <row r="35" spans="1:16" x14ac:dyDescent="0.25">
      <c r="A35" s="1061"/>
      <c r="B35" s="1062"/>
      <c r="C35" s="1062"/>
      <c r="D35" s="1063"/>
      <c r="E35" s="261" t="s">
        <v>18</v>
      </c>
      <c r="F35" s="262">
        <v>0</v>
      </c>
      <c r="G35" s="263"/>
      <c r="H35" s="263"/>
      <c r="I35" s="1034"/>
      <c r="J35" s="1035"/>
      <c r="K35" s="286"/>
      <c r="L35" s="286"/>
      <c r="M35" s="286"/>
      <c r="N35" s="262"/>
      <c r="O35" s="262"/>
      <c r="P35" s="266"/>
    </row>
    <row r="36" spans="1:16" x14ac:dyDescent="0.25">
      <c r="A36" s="1040" t="s">
        <v>45</v>
      </c>
      <c r="B36" s="1041"/>
      <c r="C36" s="1041"/>
      <c r="D36" s="1042"/>
      <c r="E36" s="261" t="s">
        <v>22</v>
      </c>
      <c r="F36" s="262">
        <v>1</v>
      </c>
      <c r="G36" s="263">
        <v>1</v>
      </c>
      <c r="H36" s="263">
        <v>1</v>
      </c>
      <c r="I36" s="1034">
        <v>1</v>
      </c>
      <c r="J36" s="1035"/>
      <c r="K36" s="286"/>
      <c r="L36" s="286"/>
      <c r="M36" s="286"/>
      <c r="N36" s="262"/>
      <c r="O36" s="262"/>
      <c r="P36" s="266"/>
    </row>
    <row r="37" spans="1:16" x14ac:dyDescent="0.25">
      <c r="A37" s="1043"/>
      <c r="B37" s="1044"/>
      <c r="C37" s="1044"/>
      <c r="D37" s="1045"/>
      <c r="E37" s="261" t="s">
        <v>18</v>
      </c>
      <c r="F37" s="262">
        <v>57</v>
      </c>
      <c r="G37" s="263"/>
      <c r="H37" s="263"/>
      <c r="I37" s="285"/>
      <c r="J37" s="286"/>
      <c r="K37" s="286"/>
      <c r="L37" s="286"/>
      <c r="M37" s="286"/>
      <c r="N37" s="262"/>
      <c r="O37" s="262"/>
      <c r="P37" s="266"/>
    </row>
    <row r="38" spans="1:16" x14ac:dyDescent="0.25">
      <c r="A38" s="1040" t="s">
        <v>186</v>
      </c>
      <c r="B38" s="1041"/>
      <c r="C38" s="1041"/>
      <c r="D38" s="1042"/>
      <c r="E38" s="261" t="s">
        <v>22</v>
      </c>
      <c r="F38" s="262"/>
      <c r="G38" s="263"/>
      <c r="H38" s="263"/>
      <c r="I38" s="295"/>
      <c r="J38" s="296"/>
      <c r="K38" s="296"/>
      <c r="L38" s="296"/>
      <c r="M38" s="296"/>
      <c r="N38" s="262"/>
      <c r="O38" s="262">
        <v>16</v>
      </c>
      <c r="P38" s="266"/>
    </row>
    <row r="39" spans="1:16" x14ac:dyDescent="0.25">
      <c r="A39" s="1043"/>
      <c r="B39" s="1044"/>
      <c r="C39" s="1044"/>
      <c r="D39" s="1045"/>
      <c r="E39" s="261" t="s">
        <v>18</v>
      </c>
      <c r="F39" s="262"/>
      <c r="G39" s="263"/>
      <c r="H39" s="263"/>
      <c r="I39" s="295"/>
      <c r="J39" s="296"/>
      <c r="K39" s="296"/>
      <c r="L39" s="296"/>
      <c r="M39" s="296"/>
      <c r="N39" s="262"/>
      <c r="O39" s="262"/>
      <c r="P39" s="266"/>
    </row>
    <row r="40" spans="1:16" x14ac:dyDescent="0.25">
      <c r="A40" s="1040" t="s">
        <v>141</v>
      </c>
      <c r="B40" s="1041"/>
      <c r="C40" s="1041"/>
      <c r="D40" s="1042"/>
      <c r="E40" s="261" t="s">
        <v>22</v>
      </c>
      <c r="F40" s="262"/>
      <c r="G40" s="263"/>
      <c r="H40" s="263"/>
      <c r="I40" s="295"/>
      <c r="J40" s="296"/>
      <c r="K40" s="296"/>
      <c r="L40" s="296"/>
      <c r="M40" s="296"/>
      <c r="N40" s="262">
        <v>2</v>
      </c>
      <c r="O40" s="262"/>
      <c r="P40" s="266"/>
    </row>
    <row r="41" spans="1:16" x14ac:dyDescent="0.25">
      <c r="A41" s="1043"/>
      <c r="B41" s="1044"/>
      <c r="C41" s="1044"/>
      <c r="D41" s="1045"/>
      <c r="E41" s="261" t="s">
        <v>18</v>
      </c>
      <c r="F41" s="262"/>
      <c r="G41" s="263"/>
      <c r="H41" s="263"/>
      <c r="I41" s="295"/>
      <c r="J41" s="296"/>
      <c r="K41" s="296"/>
      <c r="L41" s="296"/>
      <c r="M41" s="296"/>
      <c r="N41" s="262"/>
      <c r="O41" s="262"/>
      <c r="P41" s="266"/>
    </row>
    <row r="42" spans="1:16" x14ac:dyDescent="0.25">
      <c r="A42" s="1040" t="s">
        <v>187</v>
      </c>
      <c r="B42" s="1041"/>
      <c r="C42" s="1041"/>
      <c r="D42" s="1042"/>
      <c r="E42" s="261" t="s">
        <v>22</v>
      </c>
      <c r="F42" s="262"/>
      <c r="G42" s="263"/>
      <c r="H42" s="263"/>
      <c r="I42" s="295"/>
      <c r="J42" s="296"/>
      <c r="K42" s="296"/>
      <c r="L42" s="296"/>
      <c r="M42" s="296"/>
      <c r="N42" s="262">
        <v>2</v>
      </c>
      <c r="O42" s="262"/>
      <c r="P42" s="266"/>
    </row>
    <row r="43" spans="1:16" x14ac:dyDescent="0.25">
      <c r="A43" s="1043"/>
      <c r="B43" s="1044"/>
      <c r="C43" s="1044"/>
      <c r="D43" s="1045"/>
      <c r="E43" s="261" t="s">
        <v>18</v>
      </c>
      <c r="F43" s="262"/>
      <c r="G43" s="263"/>
      <c r="H43" s="263"/>
      <c r="I43" s="295"/>
      <c r="J43" s="296"/>
      <c r="K43" s="296"/>
      <c r="L43" s="296"/>
      <c r="M43" s="296"/>
      <c r="N43" s="262"/>
      <c r="O43" s="262"/>
      <c r="P43" s="266"/>
    </row>
    <row r="44" spans="1:16" x14ac:dyDescent="0.25">
      <c r="A44" s="1039" t="s">
        <v>47</v>
      </c>
      <c r="B44" s="1039"/>
      <c r="C44" s="1039"/>
      <c r="D44" s="1039"/>
      <c r="E44" s="261" t="s">
        <v>22</v>
      </c>
      <c r="F44" s="262">
        <v>0</v>
      </c>
      <c r="G44" s="263"/>
      <c r="H44" s="263"/>
      <c r="I44" s="285"/>
      <c r="J44" s="286"/>
      <c r="K44" s="286">
        <v>1</v>
      </c>
      <c r="L44" s="286"/>
      <c r="M44" s="286"/>
      <c r="N44" s="262"/>
      <c r="O44" s="262"/>
      <c r="P44" s="266"/>
    </row>
    <row r="45" spans="1:16" x14ac:dyDescent="0.25">
      <c r="A45" s="1039"/>
      <c r="B45" s="1039"/>
      <c r="C45" s="1039"/>
      <c r="D45" s="1039"/>
      <c r="E45" s="261" t="s">
        <v>18</v>
      </c>
      <c r="F45" s="262">
        <v>0</v>
      </c>
      <c r="G45" s="263"/>
      <c r="H45" s="263"/>
      <c r="I45" s="285"/>
      <c r="J45" s="286"/>
      <c r="K45" s="286"/>
      <c r="L45" s="286"/>
      <c r="M45" s="286"/>
      <c r="N45" s="262"/>
      <c r="O45" s="262"/>
      <c r="P45" s="266"/>
    </row>
    <row r="46" spans="1:16" x14ac:dyDescent="0.25">
      <c r="A46" s="1018" t="s">
        <v>61</v>
      </c>
      <c r="B46" s="1018"/>
      <c r="C46" s="1018"/>
      <c r="D46" s="1018"/>
      <c r="E46" s="59" t="s">
        <v>22</v>
      </c>
      <c r="F46" s="257">
        <f>F24+F26+F28+F30+F32+F34+F36+F44</f>
        <v>20</v>
      </c>
      <c r="G46" s="258"/>
      <c r="H46" s="258"/>
      <c r="I46" s="1036"/>
      <c r="J46" s="1036"/>
      <c r="K46" s="258"/>
      <c r="L46" s="258"/>
      <c r="M46" s="258"/>
      <c r="N46" s="257"/>
      <c r="O46" s="257"/>
      <c r="P46" s="260"/>
    </row>
    <row r="47" spans="1:16" x14ac:dyDescent="0.25">
      <c r="A47" s="1018"/>
      <c r="B47" s="1018"/>
      <c r="C47" s="1018"/>
      <c r="D47" s="1018"/>
      <c r="E47" s="59" t="s">
        <v>18</v>
      </c>
      <c r="F47" s="257">
        <f>F25+F27+F29+F31+F33+F35+F37+F45</f>
        <v>175</v>
      </c>
      <c r="G47" s="258">
        <f>SUM(G24:G46)</f>
        <v>6</v>
      </c>
      <c r="H47" s="258">
        <f>SUM(H24:H46)</f>
        <v>2</v>
      </c>
      <c r="I47" s="1037">
        <f>SUM(I30:I46)</f>
        <v>2</v>
      </c>
      <c r="J47" s="1038"/>
      <c r="K47" s="258">
        <f>SUM(K24:K46)</f>
        <v>1</v>
      </c>
      <c r="L47" s="258">
        <v>0</v>
      </c>
      <c r="M47" s="258">
        <v>0</v>
      </c>
      <c r="N47" s="257">
        <f>SUM(N24:N46)</f>
        <v>10</v>
      </c>
      <c r="O47" s="257">
        <f>SUM(O24:O46)</f>
        <v>28</v>
      </c>
      <c r="P47" s="260">
        <v>0</v>
      </c>
    </row>
    <row r="48" spans="1:16" x14ac:dyDescent="0.25">
      <c r="A48" s="247"/>
      <c r="B48" s="1016" t="s">
        <v>124</v>
      </c>
      <c r="C48" s="1016"/>
      <c r="D48" s="247"/>
      <c r="E48" s="37"/>
      <c r="F48" s="38">
        <f>F46+F47</f>
        <v>195</v>
      </c>
      <c r="G48" s="40"/>
      <c r="H48" s="41"/>
      <c r="I48" s="41"/>
      <c r="J48" s="41"/>
      <c r="K48" s="41"/>
      <c r="L48" s="41"/>
      <c r="M48" s="41"/>
      <c r="N48" s="24"/>
      <c r="O48" s="24"/>
      <c r="P48" s="24"/>
    </row>
    <row r="49" spans="1:16" x14ac:dyDescent="0.25">
      <c r="A49" s="247"/>
      <c r="B49" s="1016" t="s">
        <v>56</v>
      </c>
      <c r="C49" s="1016"/>
      <c r="D49" s="1016"/>
      <c r="E49" s="37"/>
      <c r="F49" s="38">
        <f>F46</f>
        <v>20</v>
      </c>
      <c r="G49" s="40"/>
      <c r="H49" s="41"/>
      <c r="I49" s="41"/>
      <c r="J49" s="41"/>
      <c r="K49" s="41"/>
      <c r="L49" s="41"/>
      <c r="M49" s="41"/>
      <c r="N49" s="24"/>
      <c r="O49" s="24"/>
      <c r="P49" s="24"/>
    </row>
    <row r="50" spans="1:16" ht="15.75" x14ac:dyDescent="0.25">
      <c r="A50" s="1017" t="s">
        <v>57</v>
      </c>
      <c r="B50" s="1017"/>
      <c r="C50" s="1017"/>
      <c r="D50" s="1017"/>
      <c r="E50" s="42"/>
      <c r="F50" s="38">
        <f>F48+O47</f>
        <v>223</v>
      </c>
      <c r="G50" s="40"/>
      <c r="H50" s="843"/>
      <c r="I50" s="843"/>
      <c r="J50" s="843"/>
      <c r="K50" s="41"/>
      <c r="L50" s="41"/>
      <c r="M50" s="244">
        <v>28</v>
      </c>
      <c r="N50" s="24"/>
      <c r="O50" s="844" t="s">
        <v>125</v>
      </c>
      <c r="P50" s="844"/>
    </row>
    <row r="51" spans="1:16" ht="15.75" x14ac:dyDescent="0.25">
      <c r="A51" s="1016" t="s">
        <v>58</v>
      </c>
      <c r="B51" s="1016"/>
      <c r="C51" s="1016"/>
      <c r="D51" s="1016"/>
      <c r="E51" s="42"/>
      <c r="F51" s="38">
        <f>G47+H47+I47+N47</f>
        <v>20</v>
      </c>
      <c r="G51" s="40"/>
      <c r="H51" s="843"/>
      <c r="I51" s="843"/>
      <c r="J51" s="843"/>
      <c r="K51" s="41"/>
      <c r="L51" s="935">
        <f>F51-N47</f>
        <v>10</v>
      </c>
      <c r="M51" s="935"/>
      <c r="N51" s="936" t="s">
        <v>125</v>
      </c>
      <c r="O51" s="936"/>
      <c r="P51" s="936"/>
    </row>
    <row r="52" spans="1:16" ht="15.75" x14ac:dyDescent="0.25">
      <c r="A52" s="1015" t="s">
        <v>60</v>
      </c>
      <c r="B52" s="1015"/>
      <c r="C52" s="1015"/>
      <c r="D52" s="1015"/>
      <c r="E52" s="240"/>
      <c r="F52" s="243">
        <f>K47+M47</f>
        <v>1</v>
      </c>
      <c r="H52" s="841"/>
      <c r="I52" s="841"/>
      <c r="J52" s="841"/>
      <c r="L52" s="937">
        <v>0</v>
      </c>
      <c r="M52" s="937"/>
      <c r="O52" s="836" t="s">
        <v>125</v>
      </c>
      <c r="P52" s="836"/>
    </row>
    <row r="53" spans="1:16" ht="15.75" x14ac:dyDescent="0.25">
      <c r="A53" s="1015" t="s">
        <v>59</v>
      </c>
      <c r="B53" s="1015"/>
      <c r="C53" s="1015"/>
      <c r="D53" s="1015"/>
      <c r="E53" s="240"/>
      <c r="F53" s="243">
        <f>L47</f>
        <v>0</v>
      </c>
      <c r="H53" s="885"/>
      <c r="I53" s="885"/>
      <c r="J53" s="885"/>
      <c r="M53" s="75">
        <v>0</v>
      </c>
      <c r="N53" s="840" t="s">
        <v>125</v>
      </c>
      <c r="O53" s="840"/>
      <c r="P53" s="840"/>
    </row>
    <row r="54" spans="1:16" ht="15.75" x14ac:dyDescent="0.25">
      <c r="A54" s="246"/>
      <c r="B54" s="246"/>
      <c r="C54" s="246"/>
      <c r="D54" s="246"/>
      <c r="E54" s="240"/>
      <c r="F54" s="243"/>
      <c r="H54" s="243"/>
      <c r="I54" s="243"/>
      <c r="J54" s="243"/>
      <c r="M54" s="75"/>
      <c r="N54" s="239"/>
      <c r="O54" s="239"/>
      <c r="P54" s="239"/>
    </row>
    <row r="55" spans="1:16" ht="15.75" x14ac:dyDescent="0.25">
      <c r="A55" s="246"/>
      <c r="B55" s="246"/>
      <c r="C55" s="246"/>
      <c r="D55" s="246"/>
      <c r="E55" s="240"/>
      <c r="F55" s="243"/>
      <c r="H55" s="243"/>
      <c r="I55" s="243"/>
      <c r="J55" s="243"/>
      <c r="M55" s="75"/>
      <c r="N55" s="239"/>
      <c r="O55" s="239"/>
      <c r="P55" s="239"/>
    </row>
    <row r="56" spans="1:16" x14ac:dyDescent="0.25">
      <c r="A56" s="847" t="s">
        <v>176</v>
      </c>
      <c r="B56" s="847"/>
      <c r="C56" s="847"/>
      <c r="D56" s="847"/>
      <c r="E56" s="847"/>
      <c r="F56" s="847"/>
      <c r="G56" s="847"/>
      <c r="H56" s="847"/>
      <c r="I56" s="847"/>
      <c r="J56" s="847"/>
      <c r="K56" s="847"/>
      <c r="L56" s="847"/>
      <c r="M56" s="847"/>
      <c r="N56" s="847"/>
      <c r="O56" s="847"/>
      <c r="P56" s="847"/>
    </row>
    <row r="58" spans="1:16" x14ac:dyDescent="0.25">
      <c r="A58" s="1014" t="s">
        <v>63</v>
      </c>
      <c r="B58" s="1014"/>
      <c r="C58" s="1014"/>
    </row>
    <row r="59" spans="1:16" x14ac:dyDescent="0.25">
      <c r="A59" s="836" t="s">
        <v>64</v>
      </c>
      <c r="B59" s="836"/>
      <c r="C59" s="836"/>
      <c r="D59" s="836"/>
      <c r="E59" s="836"/>
      <c r="F59" s="243">
        <f>F50</f>
        <v>223</v>
      </c>
      <c r="G59" s="836" t="s">
        <v>109</v>
      </c>
      <c r="H59" s="836"/>
      <c r="I59" s="836"/>
      <c r="J59" s="836"/>
      <c r="K59" s="836"/>
      <c r="L59" s="836"/>
      <c r="M59" s="885">
        <f>F59-O47</f>
        <v>195</v>
      </c>
      <c r="N59" s="885"/>
      <c r="O59" s="44"/>
      <c r="P59" s="44"/>
    </row>
    <row r="60" spans="1:16" x14ac:dyDescent="0.25">
      <c r="A60" s="842" t="s">
        <v>68</v>
      </c>
      <c r="B60" s="842"/>
      <c r="C60" s="842"/>
      <c r="D60" s="842"/>
      <c r="E60" s="842"/>
      <c r="F60" s="243">
        <f>F51</f>
        <v>20</v>
      </c>
      <c r="G60" s="836" t="s">
        <v>109</v>
      </c>
      <c r="H60" s="836"/>
      <c r="I60" s="836"/>
      <c r="J60" s="836"/>
      <c r="K60" s="836"/>
      <c r="L60" s="836"/>
      <c r="M60" s="885">
        <v>10</v>
      </c>
      <c r="N60" s="885"/>
      <c r="O60" s="44"/>
      <c r="P60" s="44"/>
    </row>
    <row r="61" spans="1:16" x14ac:dyDescent="0.25">
      <c r="A61" s="842" t="s">
        <v>67</v>
      </c>
      <c r="B61" s="842"/>
      <c r="C61" s="842"/>
      <c r="D61" s="842"/>
      <c r="E61" s="842"/>
      <c r="F61" s="243">
        <f>F52</f>
        <v>1</v>
      </c>
      <c r="G61" s="836" t="s">
        <v>109</v>
      </c>
      <c r="H61" s="836"/>
      <c r="I61" s="836"/>
      <c r="J61" s="836"/>
      <c r="K61" s="836"/>
      <c r="L61" s="836"/>
      <c r="M61" s="885">
        <f>F61</f>
        <v>1</v>
      </c>
      <c r="N61" s="885"/>
      <c r="O61" s="44"/>
      <c r="P61" s="44"/>
    </row>
    <row r="62" spans="1:16" x14ac:dyDescent="0.25">
      <c r="A62" s="836" t="s">
        <v>71</v>
      </c>
      <c r="B62" s="836"/>
      <c r="C62" s="836"/>
      <c r="D62" s="836"/>
      <c r="E62" s="836"/>
      <c r="F62" s="243">
        <f>L47</f>
        <v>0</v>
      </c>
      <c r="G62" s="836" t="s">
        <v>110</v>
      </c>
      <c r="H62" s="836"/>
      <c r="I62" s="836"/>
      <c r="J62" s="836"/>
      <c r="K62" s="836"/>
      <c r="L62" s="836"/>
      <c r="M62" s="885">
        <f>L47-P47</f>
        <v>0</v>
      </c>
      <c r="N62" s="885"/>
      <c r="O62" s="44"/>
      <c r="P62" s="44"/>
    </row>
    <row r="63" spans="1:16" x14ac:dyDescent="0.25">
      <c r="A63" s="246"/>
      <c r="B63" s="246"/>
      <c r="C63" s="246"/>
      <c r="D63" s="246"/>
      <c r="E63" s="243"/>
      <c r="F63" s="243"/>
      <c r="G63" s="237"/>
      <c r="H63" s="237"/>
      <c r="I63" s="237"/>
      <c r="J63" s="237"/>
      <c r="K63" s="237"/>
      <c r="L63" s="237"/>
      <c r="M63" s="243"/>
      <c r="N63" s="243"/>
      <c r="O63" s="44"/>
      <c r="P63" s="44"/>
    </row>
    <row r="64" spans="1:16" x14ac:dyDescent="0.25">
      <c r="A64" s="1014" t="s">
        <v>74</v>
      </c>
      <c r="B64" s="1014"/>
      <c r="C64" s="1014"/>
      <c r="D64" s="1014"/>
    </row>
    <row r="65" spans="1:16" x14ac:dyDescent="0.25">
      <c r="A65" s="1015" t="s">
        <v>128</v>
      </c>
      <c r="B65" s="1015"/>
      <c r="C65" s="1015"/>
    </row>
    <row r="66" spans="1:16" x14ac:dyDescent="0.25">
      <c r="A66" s="1015" t="s">
        <v>76</v>
      </c>
      <c r="B66" s="1015"/>
      <c r="C66" s="1015"/>
    </row>
    <row r="67" spans="1:16" x14ac:dyDescent="0.25">
      <c r="A67" s="836" t="s">
        <v>77</v>
      </c>
      <c r="B67" s="836"/>
      <c r="C67" s="836"/>
      <c r="D67" s="836"/>
      <c r="E67" s="836"/>
    </row>
    <row r="68" spans="1:16" x14ac:dyDescent="0.25">
      <c r="A68" s="1015" t="s">
        <v>78</v>
      </c>
      <c r="B68" s="1015"/>
      <c r="C68" s="1015"/>
    </row>
    <row r="69" spans="1:16" x14ac:dyDescent="0.25">
      <c r="A69" s="246"/>
      <c r="B69" s="246"/>
      <c r="C69" s="246"/>
    </row>
    <row r="71" spans="1:16" x14ac:dyDescent="0.25">
      <c r="A71" s="836" t="s">
        <v>83</v>
      </c>
      <c r="B71" s="836"/>
      <c r="C71" s="836"/>
      <c r="D71" s="836"/>
      <c r="E71" s="836"/>
      <c r="F71" s="836"/>
      <c r="G71" s="836"/>
      <c r="H71" s="836"/>
      <c r="L71" s="836" t="s">
        <v>84</v>
      </c>
      <c r="M71" s="836"/>
      <c r="N71" s="836"/>
      <c r="O71" s="836"/>
      <c r="P71" s="836"/>
    </row>
    <row r="72" spans="1:16" x14ac:dyDescent="0.25">
      <c r="L72" s="237"/>
      <c r="M72" s="237"/>
      <c r="N72" s="237"/>
      <c r="O72" s="237"/>
      <c r="P72" s="237"/>
    </row>
    <row r="73" spans="1:16" x14ac:dyDescent="0.25">
      <c r="A73" s="836" t="s">
        <v>127</v>
      </c>
      <c r="B73" s="836"/>
      <c r="C73" s="836"/>
      <c r="D73" s="836"/>
      <c r="E73" s="836"/>
      <c r="L73" s="836"/>
      <c r="M73" s="836"/>
      <c r="N73" s="836"/>
      <c r="O73" s="836"/>
      <c r="P73" s="836"/>
    </row>
    <row r="74" spans="1:16" x14ac:dyDescent="0.25">
      <c r="A74" s="246"/>
      <c r="B74" s="246"/>
      <c r="C74" s="246"/>
      <c r="D74" s="246"/>
      <c r="E74" s="237"/>
      <c r="L74" s="836" t="s">
        <v>87</v>
      </c>
      <c r="M74" s="836"/>
      <c r="N74" s="836"/>
      <c r="O74" s="836"/>
      <c r="P74" s="237"/>
    </row>
    <row r="75" spans="1:16" x14ac:dyDescent="0.25">
      <c r="A75" s="246"/>
      <c r="B75" s="246"/>
      <c r="C75" s="246"/>
      <c r="D75" s="246"/>
      <c r="E75" s="237"/>
      <c r="P75" s="237"/>
    </row>
    <row r="76" spans="1:16" x14ac:dyDescent="0.25">
      <c r="L76" s="237"/>
      <c r="M76" s="237"/>
      <c r="N76" s="237"/>
      <c r="O76" s="237"/>
      <c r="P76" s="237"/>
    </row>
    <row r="77" spans="1:16" x14ac:dyDescent="0.25">
      <c r="A77" s="836" t="s">
        <v>88</v>
      </c>
      <c r="B77" s="836"/>
      <c r="C77" s="836"/>
      <c r="D77" s="836"/>
      <c r="E77" s="836"/>
      <c r="L77" s="836" t="s">
        <v>130</v>
      </c>
      <c r="M77" s="836"/>
      <c r="N77" s="836"/>
      <c r="O77" s="836"/>
      <c r="P77" s="836"/>
    </row>
  </sheetData>
  <mergeCells count="82">
    <mergeCell ref="A38:D39"/>
    <mergeCell ref="A42:D43"/>
    <mergeCell ref="A40:D41"/>
    <mergeCell ref="A11:E11"/>
    <mergeCell ref="F11:P12"/>
    <mergeCell ref="M22:P22"/>
    <mergeCell ref="E23:F23"/>
    <mergeCell ref="I23:J23"/>
    <mergeCell ref="A14:E14"/>
    <mergeCell ref="F14:P14"/>
    <mergeCell ref="A16:E16"/>
    <mergeCell ref="F16:P16"/>
    <mergeCell ref="A18:P18"/>
    <mergeCell ref="A20:P20"/>
    <mergeCell ref="A24:D25"/>
    <mergeCell ref="I24:J24"/>
    <mergeCell ref="A2:P2"/>
    <mergeCell ref="A4:P4"/>
    <mergeCell ref="A6:F6"/>
    <mergeCell ref="A7:D7"/>
    <mergeCell ref="A9:F9"/>
    <mergeCell ref="I25:J25"/>
    <mergeCell ref="A26:D27"/>
    <mergeCell ref="A22:D23"/>
    <mergeCell ref="E22:F22"/>
    <mergeCell ref="G22:L22"/>
    <mergeCell ref="A36:D37"/>
    <mergeCell ref="A28:D29"/>
    <mergeCell ref="A30:D31"/>
    <mergeCell ref="I30:J30"/>
    <mergeCell ref="I31:J31"/>
    <mergeCell ref="A32:D33"/>
    <mergeCell ref="A34:D35"/>
    <mergeCell ref="I34:J34"/>
    <mergeCell ref="I35:J35"/>
    <mergeCell ref="A46:D47"/>
    <mergeCell ref="I46:J46"/>
    <mergeCell ref="I47:J47"/>
    <mergeCell ref="B48:C48"/>
    <mergeCell ref="A44:D45"/>
    <mergeCell ref="B49:D49"/>
    <mergeCell ref="A50:D50"/>
    <mergeCell ref="H50:J50"/>
    <mergeCell ref="O50:P50"/>
    <mergeCell ref="A51:D51"/>
    <mergeCell ref="H51:J51"/>
    <mergeCell ref="L51:M51"/>
    <mergeCell ref="N51:P51"/>
    <mergeCell ref="A52:D52"/>
    <mergeCell ref="H52:J52"/>
    <mergeCell ref="L52:M52"/>
    <mergeCell ref="O52:P52"/>
    <mergeCell ref="A53:D53"/>
    <mergeCell ref="H53:J53"/>
    <mergeCell ref="N53:P53"/>
    <mergeCell ref="A62:E62"/>
    <mergeCell ref="G62:L62"/>
    <mergeCell ref="M62:N62"/>
    <mergeCell ref="A56:P56"/>
    <mergeCell ref="A58:C58"/>
    <mergeCell ref="A59:E59"/>
    <mergeCell ref="G59:L59"/>
    <mergeCell ref="M59:N59"/>
    <mergeCell ref="A60:E60"/>
    <mergeCell ref="G60:L60"/>
    <mergeCell ref="M60:N60"/>
    <mergeCell ref="L74:O74"/>
    <mergeCell ref="A77:E77"/>
    <mergeCell ref="L77:P77"/>
    <mergeCell ref="I36:J36"/>
    <mergeCell ref="A71:H71"/>
    <mergeCell ref="L71:P71"/>
    <mergeCell ref="A73:E73"/>
    <mergeCell ref="L73:P73"/>
    <mergeCell ref="A64:D64"/>
    <mergeCell ref="A65:C65"/>
    <mergeCell ref="A66:C66"/>
    <mergeCell ref="A67:E67"/>
    <mergeCell ref="A68:C68"/>
    <mergeCell ref="A61:E61"/>
    <mergeCell ref="G61:L61"/>
    <mergeCell ref="M61:N6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22"/>
  <sheetViews>
    <sheetView topLeftCell="A10" workbookViewId="0">
      <pane xSplit="11" ySplit="15" topLeftCell="L25" activePane="bottomRight" state="frozen"/>
      <selection activeCell="A10" sqref="A10"/>
      <selection pane="topRight" activeCell="L10" sqref="L10"/>
      <selection pane="bottomLeft" activeCell="A25" sqref="A25"/>
      <selection pane="bottomRight" activeCell="A113" sqref="A113:P113"/>
    </sheetView>
  </sheetViews>
  <sheetFormatPr defaultRowHeight="15" x14ac:dyDescent="0.25"/>
  <cols>
    <col min="1" max="1" width="9.140625" style="155"/>
    <col min="2" max="2" width="6.140625" style="155" customWidth="1"/>
    <col min="3" max="3" width="3.28515625" style="155" customWidth="1"/>
    <col min="4" max="4" width="3.85546875" style="155" customWidth="1"/>
    <col min="5" max="5" width="7.5703125" style="17" customWidth="1"/>
    <col min="6" max="6" width="6.140625" style="17" customWidth="1"/>
    <col min="7" max="7" width="4.7109375" style="17" customWidth="1"/>
    <col min="8" max="8" width="4.28515625" style="17" customWidth="1"/>
    <col min="9" max="9" width="2.85546875" style="17" customWidth="1"/>
    <col min="10" max="10" width="2" style="17" customWidth="1"/>
    <col min="11" max="11" width="4.7109375" style="17" customWidth="1"/>
    <col min="12" max="12" width="4.85546875" style="17" customWidth="1"/>
    <col min="13" max="13" width="7" style="17" customWidth="1"/>
    <col min="14" max="14" width="6.140625" style="17" customWidth="1"/>
    <col min="15" max="15" width="6.7109375" style="17" customWidth="1"/>
    <col min="16" max="16" width="7" style="17" customWidth="1"/>
  </cols>
  <sheetData>
    <row r="2" spans="1:16" ht="18.75" x14ac:dyDescent="0.3">
      <c r="A2" s="883" t="s">
        <v>174</v>
      </c>
      <c r="B2" s="883"/>
      <c r="C2" s="883"/>
      <c r="D2" s="883"/>
      <c r="E2" s="883"/>
      <c r="F2" s="883"/>
      <c r="G2" s="883"/>
      <c r="H2" s="883"/>
      <c r="I2" s="883"/>
      <c r="J2" s="883"/>
      <c r="K2" s="883"/>
      <c r="L2" s="883"/>
      <c r="M2" s="883"/>
      <c r="N2" s="883"/>
      <c r="O2" s="883"/>
      <c r="P2" s="883"/>
    </row>
    <row r="3" spans="1:16" x14ac:dyDescent="0.25">
      <c r="A3" s="281"/>
      <c r="B3" s="281"/>
      <c r="C3" s="281"/>
      <c r="D3" s="281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</row>
    <row r="4" spans="1:16" ht="41.25" customHeight="1" x14ac:dyDescent="0.25">
      <c r="A4" s="859" t="s">
        <v>154</v>
      </c>
      <c r="B4" s="859"/>
      <c r="C4" s="859"/>
      <c r="D4" s="859"/>
      <c r="E4" s="859"/>
      <c r="F4" s="859"/>
      <c r="G4" s="859"/>
      <c r="H4" s="859"/>
      <c r="I4" s="859"/>
      <c r="J4" s="859"/>
      <c r="K4" s="859"/>
      <c r="L4" s="859"/>
      <c r="M4" s="859"/>
      <c r="N4" s="859"/>
      <c r="O4" s="859"/>
      <c r="P4" s="859"/>
    </row>
    <row r="5" spans="1:16" x14ac:dyDescent="0.25"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x14ac:dyDescent="0.25">
      <c r="A6" s="836" t="s">
        <v>168</v>
      </c>
      <c r="B6" s="836"/>
      <c r="C6" s="836"/>
      <c r="D6" s="836"/>
      <c r="E6" s="836"/>
      <c r="F6" s="836"/>
    </row>
    <row r="7" spans="1:16" x14ac:dyDescent="0.25">
      <c r="A7" s="1076" t="s">
        <v>2</v>
      </c>
      <c r="B7" s="1076"/>
      <c r="C7" s="1076"/>
      <c r="D7" s="1076"/>
      <c r="E7" s="251"/>
    </row>
    <row r="9" spans="1:16" x14ac:dyDescent="0.25">
      <c r="A9" s="839" t="s">
        <v>3</v>
      </c>
      <c r="B9" s="839"/>
      <c r="C9" s="839"/>
      <c r="D9" s="839"/>
      <c r="E9" s="839"/>
      <c r="F9" s="839"/>
    </row>
    <row r="10" spans="1:16" ht="12" customHeight="1" x14ac:dyDescent="0.25">
      <c r="A10" s="281"/>
      <c r="B10" s="281"/>
      <c r="C10" s="281"/>
      <c r="D10" s="281"/>
      <c r="E10" s="252"/>
      <c r="F10" s="252"/>
    </row>
    <row r="11" spans="1:16" hidden="1" x14ac:dyDescent="0.25">
      <c r="A11" s="860" t="s">
        <v>4</v>
      </c>
      <c r="B11" s="860"/>
      <c r="C11" s="860"/>
      <c r="D11" s="860"/>
      <c r="E11" s="860"/>
      <c r="F11" s="860" t="s">
        <v>5</v>
      </c>
      <c r="G11" s="860"/>
      <c r="H11" s="860"/>
      <c r="I11" s="860"/>
      <c r="J11" s="860"/>
      <c r="K11" s="860"/>
      <c r="L11" s="860"/>
      <c r="M11" s="860"/>
      <c r="N11" s="860"/>
      <c r="O11" s="860"/>
      <c r="P11" s="860"/>
    </row>
    <row r="12" spans="1:16" ht="47.25" customHeight="1" x14ac:dyDescent="0.25">
      <c r="F12" s="860"/>
      <c r="G12" s="860"/>
      <c r="H12" s="860"/>
      <c r="I12" s="860"/>
      <c r="J12" s="860"/>
      <c r="K12" s="860"/>
      <c r="L12" s="860"/>
      <c r="M12" s="860"/>
      <c r="N12" s="860"/>
      <c r="O12" s="860"/>
      <c r="P12" s="860"/>
    </row>
    <row r="13" spans="1:16" x14ac:dyDescent="0.25"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</row>
    <row r="14" spans="1:16" ht="35.25" customHeight="1" x14ac:dyDescent="0.25">
      <c r="A14" s="860" t="s">
        <v>10</v>
      </c>
      <c r="B14" s="860"/>
      <c r="C14" s="860"/>
      <c r="D14" s="860"/>
      <c r="E14" s="860"/>
      <c r="F14" s="860" t="s">
        <v>8</v>
      </c>
      <c r="G14" s="860"/>
      <c r="H14" s="860"/>
      <c r="I14" s="860"/>
      <c r="J14" s="860"/>
      <c r="K14" s="860"/>
      <c r="L14" s="860"/>
      <c r="M14" s="860"/>
      <c r="N14" s="860"/>
      <c r="O14" s="860"/>
      <c r="P14" s="860"/>
    </row>
    <row r="15" spans="1:16" x14ac:dyDescent="0.25">
      <c r="E15" s="253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</row>
    <row r="16" spans="1:16" ht="32.25" customHeight="1" x14ac:dyDescent="0.25">
      <c r="A16" s="860" t="s">
        <v>11</v>
      </c>
      <c r="B16" s="860"/>
      <c r="C16" s="860"/>
      <c r="D16" s="860"/>
      <c r="E16" s="860"/>
      <c r="F16" s="860" t="s">
        <v>12</v>
      </c>
      <c r="G16" s="860"/>
      <c r="H16" s="860"/>
      <c r="I16" s="860"/>
      <c r="J16" s="860"/>
      <c r="K16" s="860"/>
      <c r="L16" s="860"/>
      <c r="M16" s="860"/>
      <c r="N16" s="860"/>
      <c r="O16" s="860"/>
      <c r="P16" s="860"/>
    </row>
    <row r="18" spans="1:16" x14ac:dyDescent="0.25">
      <c r="A18" s="885" t="s">
        <v>13</v>
      </c>
      <c r="B18" s="885"/>
      <c r="C18" s="885"/>
      <c r="D18" s="885"/>
      <c r="E18" s="885"/>
      <c r="F18" s="885"/>
      <c r="G18" s="885"/>
      <c r="H18" s="885"/>
      <c r="I18" s="885"/>
      <c r="J18" s="885"/>
      <c r="K18" s="885"/>
      <c r="L18" s="885"/>
      <c r="M18" s="885"/>
      <c r="N18" s="885"/>
      <c r="O18" s="885"/>
      <c r="P18" s="885"/>
    </row>
    <row r="19" spans="1:16" x14ac:dyDescent="0.25">
      <c r="A19" s="282"/>
      <c r="B19" s="282"/>
      <c r="C19" s="282"/>
      <c r="D19" s="282"/>
      <c r="E19"/>
      <c r="F19"/>
      <c r="G19"/>
      <c r="H19"/>
      <c r="I19"/>
      <c r="J19"/>
      <c r="K19"/>
      <c r="L19"/>
      <c r="M19"/>
      <c r="N19"/>
      <c r="O19"/>
      <c r="P19"/>
    </row>
    <row r="20" spans="1:16" ht="109.5" customHeight="1" x14ac:dyDescent="0.25">
      <c r="A20" s="859" t="s">
        <v>175</v>
      </c>
      <c r="B20" s="859"/>
      <c r="C20" s="859"/>
      <c r="D20" s="859"/>
      <c r="E20" s="859"/>
      <c r="F20" s="859"/>
      <c r="G20" s="859"/>
      <c r="H20" s="859"/>
      <c r="I20" s="859"/>
      <c r="J20" s="859"/>
      <c r="K20" s="859"/>
      <c r="L20" s="859"/>
      <c r="M20" s="859"/>
      <c r="N20" s="859"/>
      <c r="O20" s="859"/>
      <c r="P20" s="859"/>
    </row>
    <row r="21" spans="1:16" x14ac:dyDescent="0.25"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</row>
    <row r="22" spans="1:16" x14ac:dyDescent="0.25">
      <c r="A22" s="1077" t="s">
        <v>17</v>
      </c>
      <c r="B22" s="1078"/>
      <c r="C22" s="1078"/>
      <c r="D22" s="1079"/>
      <c r="E22" s="875" t="s">
        <v>15</v>
      </c>
      <c r="F22" s="876"/>
      <c r="G22" s="886" t="s">
        <v>131</v>
      </c>
      <c r="H22" s="887"/>
      <c r="I22" s="887"/>
      <c r="J22" s="887"/>
      <c r="K22" s="887"/>
      <c r="L22" s="888"/>
      <c r="M22" s="906" t="s">
        <v>16</v>
      </c>
      <c r="N22" s="907"/>
      <c r="O22" s="907"/>
      <c r="P22" s="908"/>
    </row>
    <row r="23" spans="1:16" x14ac:dyDescent="0.25">
      <c r="A23" s="1080"/>
      <c r="B23" s="1081"/>
      <c r="C23" s="1081"/>
      <c r="D23" s="1082"/>
      <c r="E23" s="875" t="s">
        <v>18</v>
      </c>
      <c r="F23" s="876"/>
      <c r="G23" s="20" t="s">
        <v>29</v>
      </c>
      <c r="H23" s="20" t="s">
        <v>27</v>
      </c>
      <c r="I23" s="875" t="s">
        <v>28</v>
      </c>
      <c r="J23" s="876"/>
      <c r="K23" s="21" t="s">
        <v>50</v>
      </c>
      <c r="L23" s="21" t="s">
        <v>51</v>
      </c>
      <c r="M23" s="21" t="s">
        <v>50</v>
      </c>
      <c r="N23" s="22" t="s">
        <v>19</v>
      </c>
      <c r="O23" s="22" t="s">
        <v>20</v>
      </c>
      <c r="P23" s="100" t="s">
        <v>126</v>
      </c>
    </row>
    <row r="24" spans="1:16" x14ac:dyDescent="0.25">
      <c r="A24" s="1083" t="s">
        <v>48</v>
      </c>
      <c r="B24" s="1084"/>
      <c r="C24" s="1084"/>
      <c r="D24" s="1085"/>
      <c r="E24" s="261" t="s">
        <v>22</v>
      </c>
      <c r="F24" s="262">
        <v>7</v>
      </c>
      <c r="G24" s="263">
        <v>1</v>
      </c>
      <c r="H24" s="263"/>
      <c r="I24" s="1034"/>
      <c r="J24" s="1035"/>
      <c r="K24" s="280"/>
      <c r="L24" s="280"/>
      <c r="M24" s="280"/>
      <c r="N24" s="262"/>
      <c r="O24" s="262"/>
      <c r="P24" s="266"/>
    </row>
    <row r="25" spans="1:16" x14ac:dyDescent="0.25">
      <c r="A25" s="1086"/>
      <c r="B25" s="1087"/>
      <c r="C25" s="1087"/>
      <c r="D25" s="1088"/>
      <c r="E25" s="261" t="s">
        <v>18</v>
      </c>
      <c r="F25" s="262">
        <v>0</v>
      </c>
      <c r="G25" s="263"/>
      <c r="H25" s="268"/>
      <c r="I25" s="1034"/>
      <c r="J25" s="1035"/>
      <c r="K25" s="280"/>
      <c r="L25" s="280"/>
      <c r="M25" s="280"/>
      <c r="N25" s="262"/>
      <c r="O25" s="262"/>
      <c r="P25" s="266"/>
    </row>
    <row r="26" spans="1:16" ht="15" customHeight="1" x14ac:dyDescent="0.25">
      <c r="A26" s="1095" t="s">
        <v>139</v>
      </c>
      <c r="B26" s="1096"/>
      <c r="C26" s="1096"/>
      <c r="D26" s="1097"/>
      <c r="E26" s="261" t="s">
        <v>22</v>
      </c>
      <c r="F26" s="262">
        <v>16</v>
      </c>
      <c r="G26" s="263">
        <v>1</v>
      </c>
      <c r="H26" s="268">
        <v>2</v>
      </c>
      <c r="I26" s="264"/>
      <c r="J26" s="265"/>
      <c r="K26" s="265"/>
      <c r="L26" s="265"/>
      <c r="M26" s="265"/>
      <c r="N26" s="262"/>
      <c r="O26" s="262"/>
      <c r="P26" s="266">
        <v>5</v>
      </c>
    </row>
    <row r="27" spans="1:16" x14ac:dyDescent="0.25">
      <c r="A27" s="1098"/>
      <c r="B27" s="1099"/>
      <c r="C27" s="1099"/>
      <c r="D27" s="1100"/>
      <c r="E27" s="261" t="s">
        <v>18</v>
      </c>
      <c r="F27" s="262">
        <v>295</v>
      </c>
      <c r="G27" s="263"/>
      <c r="H27" s="268"/>
      <c r="I27" s="264"/>
      <c r="J27" s="265"/>
      <c r="K27" s="265"/>
      <c r="L27" s="265"/>
      <c r="M27" s="265"/>
      <c r="N27" s="262"/>
      <c r="O27" s="262"/>
      <c r="P27" s="266"/>
    </row>
    <row r="28" spans="1:16" x14ac:dyDescent="0.25">
      <c r="A28" s="1083" t="s">
        <v>143</v>
      </c>
      <c r="B28" s="1084"/>
      <c r="C28" s="1084"/>
      <c r="D28" s="1085"/>
      <c r="E28" s="261" t="s">
        <v>22</v>
      </c>
      <c r="F28" s="262">
        <v>7</v>
      </c>
      <c r="G28" s="263"/>
      <c r="H28" s="268"/>
      <c r="I28" s="277"/>
      <c r="J28" s="278"/>
      <c r="K28" s="278"/>
      <c r="L28" s="278"/>
      <c r="M28" s="278"/>
      <c r="N28" s="262"/>
      <c r="O28" s="262"/>
      <c r="P28" s="266"/>
    </row>
    <row r="29" spans="1:16" ht="24" customHeight="1" x14ac:dyDescent="0.25">
      <c r="A29" s="1086"/>
      <c r="B29" s="1087"/>
      <c r="C29" s="1087"/>
      <c r="D29" s="1088"/>
      <c r="E29" s="261" t="s">
        <v>18</v>
      </c>
      <c r="F29" s="262">
        <v>9</v>
      </c>
      <c r="G29" s="263"/>
      <c r="H29" s="268"/>
      <c r="I29" s="277"/>
      <c r="J29" s="278"/>
      <c r="K29" s="278"/>
      <c r="L29" s="278"/>
      <c r="M29" s="278"/>
      <c r="N29" s="262"/>
      <c r="O29" s="262"/>
      <c r="P29" s="266"/>
    </row>
    <row r="30" spans="1:16" ht="15" customHeight="1" x14ac:dyDescent="0.25">
      <c r="A30" s="1083" t="s">
        <v>170</v>
      </c>
      <c r="B30" s="1084"/>
      <c r="C30" s="1084"/>
      <c r="D30" s="1085"/>
      <c r="E30" s="261" t="s">
        <v>22</v>
      </c>
      <c r="F30" s="262"/>
      <c r="G30" s="263">
        <v>2</v>
      </c>
      <c r="H30" s="268"/>
      <c r="I30" s="273"/>
      <c r="J30" s="274"/>
      <c r="K30" s="274"/>
      <c r="L30" s="274"/>
      <c r="M30" s="274"/>
      <c r="N30" s="262"/>
      <c r="O30" s="262"/>
      <c r="P30" s="266"/>
    </row>
    <row r="31" spans="1:16" ht="26.25" customHeight="1" x14ac:dyDescent="0.25">
      <c r="A31" s="1086"/>
      <c r="B31" s="1087"/>
      <c r="C31" s="1087"/>
      <c r="D31" s="1088"/>
      <c r="E31" s="261" t="s">
        <v>18</v>
      </c>
      <c r="F31" s="262"/>
      <c r="G31" s="263"/>
      <c r="H31" s="268"/>
      <c r="I31" s="273"/>
      <c r="J31" s="274"/>
      <c r="K31" s="274"/>
      <c r="L31" s="274"/>
      <c r="M31" s="274"/>
      <c r="N31" s="262"/>
      <c r="O31" s="262"/>
      <c r="P31" s="266"/>
    </row>
    <row r="32" spans="1:16" x14ac:dyDescent="0.25">
      <c r="A32" s="1083" t="s">
        <v>36</v>
      </c>
      <c r="B32" s="1084"/>
      <c r="C32" s="1084"/>
      <c r="D32" s="1085"/>
      <c r="E32" s="261" t="s">
        <v>22</v>
      </c>
      <c r="F32" s="262">
        <v>0</v>
      </c>
      <c r="G32" s="263"/>
      <c r="H32" s="268"/>
      <c r="I32" s="277"/>
      <c r="J32" s="278"/>
      <c r="K32" s="278"/>
      <c r="L32" s="278"/>
      <c r="M32" s="278"/>
      <c r="N32" s="262"/>
      <c r="O32" s="262"/>
      <c r="P32" s="266"/>
    </row>
    <row r="33" spans="1:16" x14ac:dyDescent="0.25">
      <c r="A33" s="1086"/>
      <c r="B33" s="1087"/>
      <c r="C33" s="1087"/>
      <c r="D33" s="1088"/>
      <c r="E33" s="261" t="s">
        <v>18</v>
      </c>
      <c r="F33" s="262">
        <v>60</v>
      </c>
      <c r="G33" s="263"/>
      <c r="H33" s="268"/>
      <c r="I33" s="277"/>
      <c r="J33" s="278"/>
      <c r="K33" s="278"/>
      <c r="L33" s="278"/>
      <c r="M33" s="278"/>
      <c r="N33" s="262"/>
      <c r="O33" s="262"/>
      <c r="P33" s="266"/>
    </row>
    <row r="34" spans="1:16" x14ac:dyDescent="0.25">
      <c r="A34" s="1083" t="s">
        <v>171</v>
      </c>
      <c r="B34" s="1084"/>
      <c r="C34" s="1084"/>
      <c r="D34" s="1085"/>
      <c r="E34" s="261" t="s">
        <v>22</v>
      </c>
      <c r="F34" s="262">
        <v>0</v>
      </c>
      <c r="G34" s="263"/>
      <c r="H34" s="268"/>
      <c r="I34" s="277"/>
      <c r="J34" s="278"/>
      <c r="K34" s="278"/>
      <c r="L34" s="278"/>
      <c r="M34" s="278"/>
      <c r="N34" s="262"/>
      <c r="O34" s="262"/>
      <c r="P34" s="266"/>
    </row>
    <row r="35" spans="1:16" ht="27" customHeight="1" x14ac:dyDescent="0.25">
      <c r="A35" s="1086"/>
      <c r="B35" s="1087"/>
      <c r="C35" s="1087"/>
      <c r="D35" s="1088"/>
      <c r="E35" s="261" t="s">
        <v>18</v>
      </c>
      <c r="F35" s="262">
        <v>41</v>
      </c>
      <c r="G35" s="263"/>
      <c r="H35" s="268"/>
      <c r="I35" s="277"/>
      <c r="J35" s="278"/>
      <c r="K35" s="278"/>
      <c r="L35" s="278"/>
      <c r="M35" s="278"/>
      <c r="N35" s="262"/>
      <c r="O35" s="262"/>
      <c r="P35" s="266"/>
    </row>
    <row r="36" spans="1:16" ht="14.25" customHeight="1" x14ac:dyDescent="0.25">
      <c r="A36" s="1083" t="s">
        <v>172</v>
      </c>
      <c r="B36" s="1084"/>
      <c r="C36" s="1084"/>
      <c r="D36" s="1085"/>
      <c r="E36" s="261" t="s">
        <v>22</v>
      </c>
      <c r="F36" s="262">
        <v>1</v>
      </c>
      <c r="G36" s="263"/>
      <c r="H36" s="268"/>
      <c r="I36" s="277"/>
      <c r="J36" s="278"/>
      <c r="K36" s="278"/>
      <c r="L36" s="278"/>
      <c r="M36" s="278"/>
      <c r="N36" s="262"/>
      <c r="O36" s="262"/>
      <c r="P36" s="266"/>
    </row>
    <row r="37" spans="1:16" ht="30" customHeight="1" x14ac:dyDescent="0.25">
      <c r="A37" s="1086"/>
      <c r="B37" s="1087"/>
      <c r="C37" s="1087"/>
      <c r="D37" s="1088"/>
      <c r="E37" s="261" t="s">
        <v>18</v>
      </c>
      <c r="F37" s="262"/>
      <c r="G37" s="263"/>
      <c r="H37" s="268"/>
      <c r="I37" s="277"/>
      <c r="J37" s="278"/>
      <c r="K37" s="278"/>
      <c r="L37" s="278"/>
      <c r="M37" s="278"/>
      <c r="N37" s="262"/>
      <c r="O37" s="262"/>
      <c r="P37" s="266"/>
    </row>
    <row r="38" spans="1:16" x14ac:dyDescent="0.25">
      <c r="A38" s="1083" t="s">
        <v>39</v>
      </c>
      <c r="B38" s="1084"/>
      <c r="C38" s="1084"/>
      <c r="D38" s="1085"/>
      <c r="E38" s="261" t="s">
        <v>22</v>
      </c>
      <c r="F38" s="262">
        <v>9</v>
      </c>
      <c r="G38" s="263"/>
      <c r="H38" s="268"/>
      <c r="I38" s="1034"/>
      <c r="J38" s="1035"/>
      <c r="K38" s="276"/>
      <c r="L38" s="276">
        <v>1</v>
      </c>
      <c r="M38" s="276"/>
      <c r="N38" s="262"/>
      <c r="O38" s="262"/>
      <c r="P38" s="266"/>
    </row>
    <row r="39" spans="1:16" x14ac:dyDescent="0.25">
      <c r="A39" s="1086"/>
      <c r="B39" s="1087"/>
      <c r="C39" s="1087"/>
      <c r="D39" s="1088"/>
      <c r="E39" s="261" t="s">
        <v>18</v>
      </c>
      <c r="F39" s="262">
        <v>132</v>
      </c>
      <c r="G39" s="263"/>
      <c r="H39" s="268"/>
      <c r="I39" s="275"/>
      <c r="J39" s="276"/>
      <c r="K39" s="276"/>
      <c r="L39" s="276"/>
      <c r="M39" s="276"/>
      <c r="N39" s="262"/>
      <c r="O39" s="262"/>
      <c r="P39" s="266"/>
    </row>
    <row r="40" spans="1:16" ht="15" customHeight="1" x14ac:dyDescent="0.25">
      <c r="A40" s="1083" t="s">
        <v>169</v>
      </c>
      <c r="B40" s="1084"/>
      <c r="C40" s="1084"/>
      <c r="D40" s="1085"/>
      <c r="E40" s="261" t="s">
        <v>22</v>
      </c>
      <c r="F40" s="262"/>
      <c r="G40" s="263"/>
      <c r="H40" s="268"/>
      <c r="I40" s="264"/>
      <c r="J40" s="265"/>
      <c r="K40" s="265"/>
      <c r="L40" s="265">
        <v>2</v>
      </c>
      <c r="M40" s="265"/>
      <c r="N40" s="262"/>
      <c r="O40" s="262"/>
      <c r="P40" s="266"/>
    </row>
    <row r="41" spans="1:16" x14ac:dyDescent="0.25">
      <c r="A41" s="1086"/>
      <c r="B41" s="1087"/>
      <c r="C41" s="1087"/>
      <c r="D41" s="1088"/>
      <c r="E41" s="261" t="s">
        <v>18</v>
      </c>
      <c r="F41" s="262"/>
      <c r="G41" s="263"/>
      <c r="H41" s="268"/>
      <c r="I41" s="264"/>
      <c r="J41" s="265"/>
      <c r="K41" s="265"/>
      <c r="L41" s="265"/>
      <c r="M41" s="265"/>
      <c r="N41" s="262"/>
      <c r="O41" s="262"/>
      <c r="P41" s="266"/>
    </row>
    <row r="42" spans="1:16" x14ac:dyDescent="0.25">
      <c r="A42" s="1089" t="s">
        <v>31</v>
      </c>
      <c r="B42" s="1090"/>
      <c r="C42" s="1090"/>
      <c r="D42" s="1091"/>
      <c r="E42" s="266" t="s">
        <v>22</v>
      </c>
      <c r="F42" s="262">
        <v>0</v>
      </c>
      <c r="G42" s="263">
        <v>1</v>
      </c>
      <c r="H42" s="268">
        <v>1</v>
      </c>
      <c r="I42" s="1034"/>
      <c r="J42" s="1035"/>
      <c r="K42" s="265"/>
      <c r="L42" s="265">
        <v>26</v>
      </c>
      <c r="M42" s="265"/>
      <c r="N42" s="262"/>
      <c r="O42" s="262">
        <v>3</v>
      </c>
      <c r="P42" s="266"/>
    </row>
    <row r="43" spans="1:16" x14ac:dyDescent="0.25">
      <c r="A43" s="1092"/>
      <c r="B43" s="1093"/>
      <c r="C43" s="1093"/>
      <c r="D43" s="1094"/>
      <c r="E43" s="261" t="s">
        <v>18</v>
      </c>
      <c r="F43" s="262">
        <v>223</v>
      </c>
      <c r="G43" s="263"/>
      <c r="H43" s="268"/>
      <c r="I43" s="1034"/>
      <c r="J43" s="1035"/>
      <c r="K43" s="265"/>
      <c r="L43" s="265"/>
      <c r="M43" s="265"/>
      <c r="N43" s="262"/>
      <c r="O43" s="269"/>
      <c r="P43" s="270"/>
    </row>
    <row r="44" spans="1:16" x14ac:dyDescent="0.25">
      <c r="A44" s="1089" t="s">
        <v>138</v>
      </c>
      <c r="B44" s="1090"/>
      <c r="C44" s="1090"/>
      <c r="D44" s="1091"/>
      <c r="E44" s="261" t="s">
        <v>22</v>
      </c>
      <c r="F44" s="262">
        <v>0</v>
      </c>
      <c r="G44" s="263"/>
      <c r="H44" s="268"/>
      <c r="I44" s="264">
        <v>1</v>
      </c>
      <c r="J44" s="265">
        <f>SUM(I44)</f>
        <v>1</v>
      </c>
      <c r="K44" s="265"/>
      <c r="L44" s="265"/>
      <c r="M44" s="265"/>
      <c r="N44" s="262">
        <v>2</v>
      </c>
      <c r="O44" s="269"/>
      <c r="P44" s="270">
        <v>7</v>
      </c>
    </row>
    <row r="45" spans="1:16" x14ac:dyDescent="0.25">
      <c r="A45" s="1092"/>
      <c r="B45" s="1093"/>
      <c r="C45" s="1093"/>
      <c r="D45" s="1094"/>
      <c r="E45" s="261" t="s">
        <v>18</v>
      </c>
      <c r="F45" s="262">
        <v>22</v>
      </c>
      <c r="G45" s="263"/>
      <c r="H45" s="268"/>
      <c r="I45" s="264"/>
      <c r="J45" s="265"/>
      <c r="K45" s="265"/>
      <c r="L45" s="265"/>
      <c r="M45" s="265"/>
      <c r="N45" s="262"/>
      <c r="O45" s="269"/>
      <c r="P45" s="270"/>
    </row>
    <row r="46" spans="1:16" x14ac:dyDescent="0.25">
      <c r="A46" s="1089" t="s">
        <v>38</v>
      </c>
      <c r="B46" s="1090"/>
      <c r="C46" s="1090"/>
      <c r="D46" s="1091"/>
      <c r="E46" s="261" t="s">
        <v>22</v>
      </c>
      <c r="F46" s="262">
        <v>39</v>
      </c>
      <c r="G46" s="263">
        <v>3</v>
      </c>
      <c r="H46" s="263">
        <v>2</v>
      </c>
      <c r="I46" s="1034">
        <v>1</v>
      </c>
      <c r="J46" s="1035"/>
      <c r="K46" s="265"/>
      <c r="L46" s="265"/>
      <c r="M46" s="265"/>
      <c r="N46" s="262">
        <v>2</v>
      </c>
      <c r="O46" s="262">
        <v>10</v>
      </c>
      <c r="P46" s="266"/>
    </row>
    <row r="47" spans="1:16" x14ac:dyDescent="0.25">
      <c r="A47" s="1092"/>
      <c r="B47" s="1093"/>
      <c r="C47" s="1093"/>
      <c r="D47" s="1094"/>
      <c r="E47" s="261" t="s">
        <v>18</v>
      </c>
      <c r="F47" s="262">
        <v>334</v>
      </c>
      <c r="G47" s="263"/>
      <c r="H47" s="268"/>
      <c r="I47" s="1034"/>
      <c r="J47" s="1035"/>
      <c r="K47" s="265"/>
      <c r="L47" s="265"/>
      <c r="M47" s="265"/>
      <c r="N47" s="262"/>
      <c r="O47" s="262"/>
      <c r="P47" s="266"/>
    </row>
    <row r="48" spans="1:16" x14ac:dyDescent="0.25">
      <c r="A48" s="1089" t="s">
        <v>21</v>
      </c>
      <c r="B48" s="1090"/>
      <c r="C48" s="1090"/>
      <c r="D48" s="1091"/>
      <c r="E48" s="261" t="s">
        <v>22</v>
      </c>
      <c r="F48" s="262">
        <v>12</v>
      </c>
      <c r="G48" s="263">
        <v>3</v>
      </c>
      <c r="H48" s="268">
        <v>2</v>
      </c>
      <c r="I48" s="1034">
        <v>4</v>
      </c>
      <c r="J48" s="1035"/>
      <c r="K48" s="265"/>
      <c r="L48" s="265">
        <v>7</v>
      </c>
      <c r="M48" s="265"/>
      <c r="N48" s="262">
        <v>2</v>
      </c>
      <c r="O48" s="262"/>
      <c r="P48" s="266"/>
    </row>
    <row r="49" spans="1:16" x14ac:dyDescent="0.25">
      <c r="A49" s="1092"/>
      <c r="B49" s="1093"/>
      <c r="C49" s="1093"/>
      <c r="D49" s="1094"/>
      <c r="E49" s="261" t="s">
        <v>18</v>
      </c>
      <c r="F49" s="262">
        <v>136</v>
      </c>
      <c r="G49" s="263"/>
      <c r="H49" s="268"/>
      <c r="I49" s="264"/>
      <c r="J49" s="265"/>
      <c r="K49" s="265"/>
      <c r="L49" s="265"/>
      <c r="M49" s="265"/>
      <c r="N49" s="262"/>
      <c r="O49" s="262"/>
      <c r="P49" s="266"/>
    </row>
    <row r="50" spans="1:16" x14ac:dyDescent="0.25">
      <c r="A50" s="1089" t="s">
        <v>42</v>
      </c>
      <c r="B50" s="1090"/>
      <c r="C50" s="1090"/>
      <c r="D50" s="1091"/>
      <c r="E50" s="261" t="s">
        <v>22</v>
      </c>
      <c r="F50" s="262">
        <v>44</v>
      </c>
      <c r="G50" s="263">
        <v>4</v>
      </c>
      <c r="H50" s="263"/>
      <c r="I50" s="1034"/>
      <c r="J50" s="1035"/>
      <c r="K50" s="265"/>
      <c r="L50" s="265">
        <v>2</v>
      </c>
      <c r="M50" s="265"/>
      <c r="N50" s="262">
        <v>1</v>
      </c>
      <c r="O50" s="262"/>
      <c r="P50" s="261"/>
    </row>
    <row r="51" spans="1:16" x14ac:dyDescent="0.25">
      <c r="A51" s="1092"/>
      <c r="B51" s="1093"/>
      <c r="C51" s="1093"/>
      <c r="D51" s="1094"/>
      <c r="E51" s="261" t="s">
        <v>18</v>
      </c>
      <c r="F51" s="262">
        <v>352</v>
      </c>
      <c r="G51" s="263"/>
      <c r="H51" s="263"/>
      <c r="I51" s="1034"/>
      <c r="J51" s="1035"/>
      <c r="K51" s="265"/>
      <c r="L51" s="265"/>
      <c r="M51" s="265"/>
      <c r="N51" s="262"/>
      <c r="O51" s="262"/>
      <c r="P51" s="266"/>
    </row>
    <row r="52" spans="1:16" x14ac:dyDescent="0.25">
      <c r="A52" s="1089" t="s">
        <v>145</v>
      </c>
      <c r="B52" s="1090"/>
      <c r="C52" s="1090"/>
      <c r="D52" s="1091"/>
      <c r="E52" s="261" t="s">
        <v>22</v>
      </c>
      <c r="F52" s="262">
        <v>5</v>
      </c>
      <c r="G52" s="263"/>
      <c r="H52" s="263"/>
      <c r="I52" s="271"/>
      <c r="J52" s="272"/>
      <c r="K52" s="272"/>
      <c r="L52" s="272">
        <v>1</v>
      </c>
      <c r="M52" s="272"/>
      <c r="N52" s="262"/>
      <c r="O52" s="262"/>
      <c r="P52" s="266"/>
    </row>
    <row r="53" spans="1:16" x14ac:dyDescent="0.25">
      <c r="A53" s="1092"/>
      <c r="B53" s="1093"/>
      <c r="C53" s="1093"/>
      <c r="D53" s="1094"/>
      <c r="E53" s="261" t="s">
        <v>18</v>
      </c>
      <c r="F53" s="262">
        <v>51</v>
      </c>
      <c r="G53" s="263"/>
      <c r="H53" s="263"/>
      <c r="I53" s="271"/>
      <c r="J53" s="272"/>
      <c r="K53" s="272"/>
      <c r="L53" s="272"/>
      <c r="M53" s="272"/>
      <c r="N53" s="262"/>
      <c r="O53" s="262"/>
      <c r="P53" s="266"/>
    </row>
    <row r="54" spans="1:16" x14ac:dyDescent="0.25">
      <c r="A54" s="1089" t="s">
        <v>120</v>
      </c>
      <c r="B54" s="1090"/>
      <c r="C54" s="1090"/>
      <c r="D54" s="1091"/>
      <c r="E54" s="261" t="s">
        <v>22</v>
      </c>
      <c r="F54" s="262">
        <v>1</v>
      </c>
      <c r="G54" s="263"/>
      <c r="H54" s="263"/>
      <c r="I54" s="264"/>
      <c r="J54" s="265"/>
      <c r="K54" s="265"/>
      <c r="L54" s="265">
        <v>12</v>
      </c>
      <c r="M54" s="265"/>
      <c r="N54" s="262"/>
      <c r="O54" s="262"/>
      <c r="P54" s="266"/>
    </row>
    <row r="55" spans="1:16" x14ac:dyDescent="0.25">
      <c r="A55" s="1092"/>
      <c r="B55" s="1093"/>
      <c r="C55" s="1093"/>
      <c r="D55" s="1094"/>
      <c r="E55" s="261" t="s">
        <v>18</v>
      </c>
      <c r="F55" s="262">
        <v>93</v>
      </c>
      <c r="G55" s="263"/>
      <c r="H55" s="263"/>
      <c r="I55" s="264"/>
      <c r="J55" s="265"/>
      <c r="K55" s="265"/>
      <c r="L55" s="265"/>
      <c r="M55" s="265"/>
      <c r="N55" s="262"/>
      <c r="O55" s="262"/>
      <c r="P55" s="266"/>
    </row>
    <row r="56" spans="1:16" x14ac:dyDescent="0.25">
      <c r="A56" s="1089" t="s">
        <v>140</v>
      </c>
      <c r="B56" s="1090"/>
      <c r="C56" s="1090"/>
      <c r="D56" s="1091"/>
      <c r="E56" s="261" t="s">
        <v>22</v>
      </c>
      <c r="F56" s="262">
        <v>7</v>
      </c>
      <c r="G56" s="263"/>
      <c r="H56" s="263"/>
      <c r="I56" s="279"/>
      <c r="J56" s="280"/>
      <c r="K56" s="280"/>
      <c r="L56" s="280"/>
      <c r="M56" s="280"/>
      <c r="N56" s="262"/>
      <c r="O56" s="262"/>
      <c r="P56" s="266"/>
    </row>
    <row r="57" spans="1:16" x14ac:dyDescent="0.25">
      <c r="A57" s="1092"/>
      <c r="B57" s="1093"/>
      <c r="C57" s="1093"/>
      <c r="D57" s="1094"/>
      <c r="E57" s="261" t="s">
        <v>18</v>
      </c>
      <c r="F57" s="262">
        <v>94</v>
      </c>
      <c r="G57" s="263"/>
      <c r="H57" s="263"/>
      <c r="I57" s="279"/>
      <c r="J57" s="280"/>
      <c r="K57" s="280"/>
      <c r="L57" s="280"/>
      <c r="M57" s="280"/>
      <c r="N57" s="262"/>
      <c r="O57" s="262"/>
      <c r="P57" s="266"/>
    </row>
    <row r="58" spans="1:16" x14ac:dyDescent="0.25">
      <c r="A58" s="1089" t="s">
        <v>141</v>
      </c>
      <c r="B58" s="1090"/>
      <c r="C58" s="1090"/>
      <c r="D58" s="1091"/>
      <c r="E58" s="261" t="s">
        <v>22</v>
      </c>
      <c r="F58" s="262">
        <v>3</v>
      </c>
      <c r="G58" s="263"/>
      <c r="H58" s="263"/>
      <c r="I58" s="264"/>
      <c r="J58" s="265"/>
      <c r="K58" s="265"/>
      <c r="L58" s="265">
        <v>1</v>
      </c>
      <c r="M58" s="265"/>
      <c r="N58" s="262">
        <v>2</v>
      </c>
      <c r="O58" s="262"/>
      <c r="P58" s="266"/>
    </row>
    <row r="59" spans="1:16" x14ac:dyDescent="0.25">
      <c r="A59" s="1092"/>
      <c r="B59" s="1093"/>
      <c r="C59" s="1093"/>
      <c r="D59" s="1094"/>
      <c r="E59" s="261" t="s">
        <v>18</v>
      </c>
      <c r="F59" s="262">
        <v>129</v>
      </c>
      <c r="G59" s="263"/>
      <c r="H59" s="263"/>
      <c r="I59" s="1034"/>
      <c r="J59" s="1035"/>
      <c r="K59" s="265"/>
      <c r="L59" s="265"/>
      <c r="M59" s="265"/>
      <c r="N59" s="262"/>
      <c r="O59" s="262"/>
      <c r="P59" s="266"/>
    </row>
    <row r="60" spans="1:16" x14ac:dyDescent="0.25">
      <c r="A60" s="1089" t="s">
        <v>45</v>
      </c>
      <c r="B60" s="1090"/>
      <c r="C60" s="1090"/>
      <c r="D60" s="1091"/>
      <c r="E60" s="261" t="s">
        <v>22</v>
      </c>
      <c r="F60" s="262">
        <v>0</v>
      </c>
      <c r="G60" s="263">
        <v>1</v>
      </c>
      <c r="H60" s="263">
        <v>2</v>
      </c>
      <c r="I60" s="1034"/>
      <c r="J60" s="1035"/>
      <c r="K60" s="265"/>
      <c r="L60" s="265"/>
      <c r="M60" s="265"/>
      <c r="N60" s="262"/>
      <c r="O60" s="262"/>
      <c r="P60" s="266"/>
    </row>
    <row r="61" spans="1:16" x14ac:dyDescent="0.25">
      <c r="A61" s="1092"/>
      <c r="B61" s="1093"/>
      <c r="C61" s="1093"/>
      <c r="D61" s="1094"/>
      <c r="E61" s="261" t="s">
        <v>18</v>
      </c>
      <c r="F61" s="262">
        <v>31</v>
      </c>
      <c r="G61" s="263"/>
      <c r="H61" s="263"/>
      <c r="I61" s="264"/>
      <c r="J61" s="265"/>
      <c r="K61" s="265"/>
      <c r="L61" s="265"/>
      <c r="M61" s="265"/>
      <c r="N61" s="262"/>
      <c r="O61" s="262"/>
      <c r="P61" s="266"/>
    </row>
    <row r="62" spans="1:16" x14ac:dyDescent="0.25">
      <c r="A62" s="1089" t="s">
        <v>142</v>
      </c>
      <c r="B62" s="1090"/>
      <c r="C62" s="1090"/>
      <c r="D62" s="1091"/>
      <c r="E62" s="261" t="s">
        <v>22</v>
      </c>
      <c r="F62" s="262">
        <v>17</v>
      </c>
      <c r="G62" s="263"/>
      <c r="H62" s="263"/>
      <c r="I62" s="1034"/>
      <c r="J62" s="1035"/>
      <c r="K62" s="265">
        <v>1</v>
      </c>
      <c r="L62" s="265">
        <v>6</v>
      </c>
      <c r="M62" s="265"/>
      <c r="N62" s="262">
        <v>2</v>
      </c>
      <c r="O62" s="262"/>
      <c r="P62" s="266"/>
    </row>
    <row r="63" spans="1:16" x14ac:dyDescent="0.25">
      <c r="A63" s="1092"/>
      <c r="B63" s="1093"/>
      <c r="C63" s="1093"/>
      <c r="D63" s="1094"/>
      <c r="E63" s="261" t="s">
        <v>18</v>
      </c>
      <c r="F63" s="262">
        <v>113</v>
      </c>
      <c r="G63" s="263"/>
      <c r="H63" s="263"/>
      <c r="I63" s="264"/>
      <c r="J63" s="265"/>
      <c r="K63" s="265"/>
      <c r="L63" s="265"/>
      <c r="M63" s="265"/>
      <c r="N63" s="262"/>
      <c r="O63" s="262"/>
      <c r="P63" s="266"/>
    </row>
    <row r="64" spans="1:16" x14ac:dyDescent="0.25">
      <c r="A64" s="1089" t="s">
        <v>121</v>
      </c>
      <c r="B64" s="1090"/>
      <c r="C64" s="1090"/>
      <c r="D64" s="1091"/>
      <c r="E64" s="261" t="s">
        <v>22</v>
      </c>
      <c r="F64" s="262">
        <v>15</v>
      </c>
      <c r="G64" s="263"/>
      <c r="H64" s="263"/>
      <c r="I64" s="1034"/>
      <c r="J64" s="1035"/>
      <c r="K64" s="267"/>
      <c r="L64" s="267">
        <v>7</v>
      </c>
      <c r="M64" s="267"/>
      <c r="N64" s="262"/>
      <c r="O64" s="262"/>
      <c r="P64" s="266"/>
    </row>
    <row r="65" spans="1:16" x14ac:dyDescent="0.25">
      <c r="A65" s="1092"/>
      <c r="B65" s="1093"/>
      <c r="C65" s="1093"/>
      <c r="D65" s="1094"/>
      <c r="E65" s="261" t="s">
        <v>18</v>
      </c>
      <c r="F65" s="262">
        <v>351</v>
      </c>
      <c r="G65" s="263"/>
      <c r="H65" s="263"/>
      <c r="I65" s="1034"/>
      <c r="J65" s="1035"/>
      <c r="K65" s="267"/>
      <c r="L65" s="267"/>
      <c r="M65" s="267"/>
      <c r="N65" s="262"/>
      <c r="O65" s="262">
        <v>8</v>
      </c>
      <c r="P65" s="266"/>
    </row>
    <row r="66" spans="1:16" x14ac:dyDescent="0.25">
      <c r="A66" s="1089" t="s">
        <v>152</v>
      </c>
      <c r="B66" s="1090"/>
      <c r="C66" s="1090"/>
      <c r="D66" s="1091"/>
      <c r="E66" s="261" t="s">
        <v>22</v>
      </c>
      <c r="F66" s="262">
        <v>1</v>
      </c>
      <c r="G66" s="263"/>
      <c r="H66" s="263"/>
      <c r="I66" s="264"/>
      <c r="J66" s="265"/>
      <c r="K66" s="265"/>
      <c r="L66" s="265"/>
      <c r="M66" s="265"/>
      <c r="N66" s="262">
        <v>1</v>
      </c>
      <c r="O66" s="262"/>
      <c r="P66" s="266"/>
    </row>
    <row r="67" spans="1:16" x14ac:dyDescent="0.25">
      <c r="A67" s="1092"/>
      <c r="B67" s="1093"/>
      <c r="C67" s="1093"/>
      <c r="D67" s="1094"/>
      <c r="E67" s="261" t="s">
        <v>18</v>
      </c>
      <c r="F67" s="262">
        <v>155</v>
      </c>
      <c r="G67" s="263"/>
      <c r="H67" s="263"/>
      <c r="I67" s="264"/>
      <c r="J67" s="265"/>
      <c r="K67" s="265"/>
      <c r="L67" s="265"/>
      <c r="M67" s="265"/>
      <c r="N67" s="262"/>
      <c r="O67" s="262"/>
      <c r="P67" s="266"/>
    </row>
    <row r="68" spans="1:16" x14ac:dyDescent="0.25">
      <c r="A68" s="1089" t="s">
        <v>123</v>
      </c>
      <c r="B68" s="1090"/>
      <c r="C68" s="1090"/>
      <c r="D68" s="1091"/>
      <c r="E68" s="261" t="s">
        <v>22</v>
      </c>
      <c r="F68" s="262">
        <v>4</v>
      </c>
      <c r="G68" s="263"/>
      <c r="H68" s="263"/>
      <c r="I68" s="279"/>
      <c r="J68" s="280"/>
      <c r="K68" s="280"/>
      <c r="L68" s="280"/>
      <c r="M68" s="280"/>
      <c r="N68" s="262"/>
      <c r="O68" s="262"/>
      <c r="P68" s="266"/>
    </row>
    <row r="69" spans="1:16" x14ac:dyDescent="0.25">
      <c r="A69" s="1092"/>
      <c r="B69" s="1093"/>
      <c r="C69" s="1093"/>
      <c r="D69" s="1094"/>
      <c r="E69" s="261" t="s">
        <v>18</v>
      </c>
      <c r="F69" s="262">
        <v>53</v>
      </c>
      <c r="G69" s="263"/>
      <c r="H69" s="263"/>
      <c r="I69" s="279"/>
      <c r="J69" s="280"/>
      <c r="K69" s="280"/>
      <c r="L69" s="280"/>
      <c r="M69" s="280"/>
      <c r="N69" s="262"/>
      <c r="O69" s="262"/>
      <c r="P69" s="266"/>
    </row>
    <row r="70" spans="1:16" x14ac:dyDescent="0.25">
      <c r="A70" s="1089" t="s">
        <v>101</v>
      </c>
      <c r="B70" s="1090"/>
      <c r="C70" s="1090"/>
      <c r="D70" s="1091"/>
      <c r="E70" s="261" t="s">
        <v>22</v>
      </c>
      <c r="F70" s="262">
        <v>11</v>
      </c>
      <c r="G70" s="263"/>
      <c r="H70" s="263"/>
      <c r="I70" s="275"/>
      <c r="J70" s="276"/>
      <c r="K70" s="276"/>
      <c r="L70" s="276"/>
      <c r="M70" s="276"/>
      <c r="N70" s="262"/>
      <c r="O70" s="262"/>
      <c r="P70" s="266"/>
    </row>
    <row r="71" spans="1:16" x14ac:dyDescent="0.25">
      <c r="A71" s="1092"/>
      <c r="B71" s="1093"/>
      <c r="C71" s="1093"/>
      <c r="D71" s="1094"/>
      <c r="E71" s="261" t="s">
        <v>18</v>
      </c>
      <c r="F71" s="262">
        <v>160</v>
      </c>
      <c r="G71" s="263"/>
      <c r="H71" s="263"/>
      <c r="I71" s="275"/>
      <c r="J71" s="276"/>
      <c r="K71" s="276"/>
      <c r="L71" s="276"/>
      <c r="M71" s="276"/>
      <c r="N71" s="262"/>
      <c r="O71" s="262"/>
      <c r="P71" s="266"/>
    </row>
    <row r="72" spans="1:16" x14ac:dyDescent="0.25">
      <c r="A72" s="1089" t="s">
        <v>43</v>
      </c>
      <c r="B72" s="1090"/>
      <c r="C72" s="1090"/>
      <c r="D72" s="1091"/>
      <c r="E72" s="261" t="s">
        <v>22</v>
      </c>
      <c r="F72" s="262">
        <v>6</v>
      </c>
      <c r="G72" s="263">
        <v>1</v>
      </c>
      <c r="H72" s="263"/>
      <c r="I72" s="264"/>
      <c r="J72" s="265"/>
      <c r="K72" s="265"/>
      <c r="L72" s="265"/>
      <c r="M72" s="265"/>
      <c r="N72" s="262"/>
      <c r="O72" s="262"/>
      <c r="P72" s="266"/>
    </row>
    <row r="73" spans="1:16" x14ac:dyDescent="0.25">
      <c r="A73" s="1092"/>
      <c r="B73" s="1093"/>
      <c r="C73" s="1093"/>
      <c r="D73" s="1094"/>
      <c r="E73" s="261" t="s">
        <v>18</v>
      </c>
      <c r="F73" s="262">
        <v>129</v>
      </c>
      <c r="G73" s="263"/>
      <c r="H73" s="263"/>
      <c r="I73" s="264"/>
      <c r="J73" s="265"/>
      <c r="K73" s="265"/>
      <c r="L73" s="265"/>
      <c r="M73" s="265"/>
      <c r="N73" s="262"/>
      <c r="O73" s="262"/>
      <c r="P73" s="266"/>
    </row>
    <row r="74" spans="1:16" x14ac:dyDescent="0.25">
      <c r="A74" s="1089" t="s">
        <v>34</v>
      </c>
      <c r="B74" s="1090"/>
      <c r="C74" s="1090"/>
      <c r="D74" s="1091"/>
      <c r="E74" s="261" t="s">
        <v>22</v>
      </c>
      <c r="F74" s="262">
        <v>12</v>
      </c>
      <c r="G74" s="263"/>
      <c r="H74" s="263"/>
      <c r="I74" s="264"/>
      <c r="J74" s="265"/>
      <c r="K74" s="265"/>
      <c r="L74" s="265">
        <v>6</v>
      </c>
      <c r="M74" s="265"/>
      <c r="N74" s="262"/>
      <c r="O74" s="262"/>
      <c r="P74" s="266"/>
    </row>
    <row r="75" spans="1:16" x14ac:dyDescent="0.25">
      <c r="A75" s="1092"/>
      <c r="B75" s="1093"/>
      <c r="C75" s="1093"/>
      <c r="D75" s="1094"/>
      <c r="E75" s="261" t="s">
        <v>18</v>
      </c>
      <c r="F75" s="262">
        <v>60</v>
      </c>
      <c r="G75" s="263"/>
      <c r="H75" s="263"/>
      <c r="I75" s="264"/>
      <c r="J75" s="265"/>
      <c r="K75" s="265"/>
      <c r="L75" s="265"/>
      <c r="M75" s="265"/>
      <c r="N75" s="262"/>
      <c r="O75" s="262"/>
      <c r="P75" s="266"/>
    </row>
    <row r="76" spans="1:16" x14ac:dyDescent="0.25">
      <c r="A76" s="1089" t="s">
        <v>44</v>
      </c>
      <c r="B76" s="1090"/>
      <c r="C76" s="1090"/>
      <c r="D76" s="1091"/>
      <c r="E76" s="261" t="s">
        <v>22</v>
      </c>
      <c r="F76" s="262">
        <v>10</v>
      </c>
      <c r="G76" s="263"/>
      <c r="H76" s="263"/>
      <c r="I76" s="264"/>
      <c r="J76" s="265"/>
      <c r="K76" s="265"/>
      <c r="L76" s="265"/>
      <c r="M76" s="265"/>
      <c r="N76" s="262"/>
      <c r="O76" s="262">
        <v>16</v>
      </c>
      <c r="P76" s="266"/>
    </row>
    <row r="77" spans="1:16" x14ac:dyDescent="0.25">
      <c r="A77" s="1092"/>
      <c r="B77" s="1093"/>
      <c r="C77" s="1093"/>
      <c r="D77" s="1094"/>
      <c r="E77" s="261" t="s">
        <v>18</v>
      </c>
      <c r="F77" s="262">
        <v>134</v>
      </c>
      <c r="G77" s="263"/>
      <c r="H77" s="263"/>
      <c r="I77" s="264"/>
      <c r="J77" s="265"/>
      <c r="K77" s="265"/>
      <c r="L77" s="265"/>
      <c r="M77" s="265"/>
      <c r="N77" s="262"/>
      <c r="O77" s="262"/>
      <c r="P77" s="266"/>
    </row>
    <row r="78" spans="1:16" x14ac:dyDescent="0.25">
      <c r="A78" s="1101" t="s">
        <v>47</v>
      </c>
      <c r="B78" s="1101"/>
      <c r="C78" s="1101"/>
      <c r="D78" s="1101"/>
      <c r="E78" s="261" t="s">
        <v>22</v>
      </c>
      <c r="F78" s="262">
        <v>6</v>
      </c>
      <c r="G78" s="263"/>
      <c r="H78" s="263"/>
      <c r="I78" s="277"/>
      <c r="J78" s="278"/>
      <c r="K78" s="278"/>
      <c r="L78" s="278">
        <v>1</v>
      </c>
      <c r="M78" s="278"/>
      <c r="N78" s="262"/>
      <c r="O78" s="262"/>
      <c r="P78" s="266"/>
    </row>
    <row r="79" spans="1:16" x14ac:dyDescent="0.25">
      <c r="A79" s="1101"/>
      <c r="B79" s="1101"/>
      <c r="C79" s="1101"/>
      <c r="D79" s="1101"/>
      <c r="E79" s="261" t="s">
        <v>18</v>
      </c>
      <c r="F79" s="262">
        <v>129</v>
      </c>
      <c r="G79" s="263"/>
      <c r="H79" s="263"/>
      <c r="I79" s="277"/>
      <c r="J79" s="278"/>
      <c r="K79" s="278"/>
      <c r="L79" s="278"/>
      <c r="M79" s="278"/>
      <c r="N79" s="262"/>
      <c r="O79" s="262"/>
      <c r="P79" s="266"/>
    </row>
    <row r="80" spans="1:16" x14ac:dyDescent="0.25">
      <c r="A80" s="1089" t="s">
        <v>41</v>
      </c>
      <c r="B80" s="1090"/>
      <c r="C80" s="1090"/>
      <c r="D80" s="1091"/>
      <c r="E80" s="261" t="s">
        <v>22</v>
      </c>
      <c r="F80" s="262">
        <v>0</v>
      </c>
      <c r="G80" s="263"/>
      <c r="H80" s="263">
        <v>2</v>
      </c>
      <c r="I80" s="1034">
        <v>1</v>
      </c>
      <c r="J80" s="1035"/>
      <c r="K80" s="265"/>
      <c r="L80" s="265"/>
      <c r="M80" s="265"/>
      <c r="N80" s="262"/>
      <c r="O80" s="262">
        <v>8</v>
      </c>
      <c r="P80" s="263"/>
    </row>
    <row r="81" spans="1:16" x14ac:dyDescent="0.25">
      <c r="A81" s="1092"/>
      <c r="B81" s="1093"/>
      <c r="C81" s="1093"/>
      <c r="D81" s="1094"/>
      <c r="E81" s="261" t="s">
        <v>18</v>
      </c>
      <c r="F81" s="262">
        <v>9</v>
      </c>
      <c r="G81" s="263"/>
      <c r="H81" s="263"/>
      <c r="I81" s="264"/>
      <c r="J81" s="265"/>
      <c r="K81" s="265"/>
      <c r="L81" s="265"/>
      <c r="M81" s="265"/>
      <c r="N81" s="262"/>
      <c r="O81" s="262"/>
      <c r="P81" s="266"/>
    </row>
    <row r="82" spans="1:16" x14ac:dyDescent="0.25">
      <c r="A82" s="1103" t="s">
        <v>61</v>
      </c>
      <c r="B82" s="1103"/>
      <c r="C82" s="1103"/>
      <c r="D82" s="1103"/>
      <c r="E82" s="59" t="s">
        <v>22</v>
      </c>
      <c r="F82" s="257">
        <f>F24+F26+F28+F30+F32+F34+F36+F38+F42+F44+F46+F48+F50+F52+F54+F56+F58+F60+F62+F64+F66+F68+F70+F72+F74+F76+F78+F80</f>
        <v>233</v>
      </c>
      <c r="G82" s="259"/>
      <c r="H82" s="259"/>
      <c r="I82" s="1036"/>
      <c r="J82" s="1036"/>
      <c r="K82" s="259"/>
      <c r="L82" s="259"/>
      <c r="M82" s="259"/>
      <c r="N82" s="257"/>
      <c r="O82" s="257"/>
      <c r="P82" s="260"/>
    </row>
    <row r="83" spans="1:16" x14ac:dyDescent="0.25">
      <c r="A83" s="1103"/>
      <c r="B83" s="1103"/>
      <c r="C83" s="1103"/>
      <c r="D83" s="1103"/>
      <c r="E83" s="59" t="s">
        <v>18</v>
      </c>
      <c r="F83" s="257">
        <f>F25+F27+F29+F31+F33+F35+F37+F39+F41+F43+F45+F47+F49+F51+F53+F55+F57+F59+F61+F63+F65+F67+F69+F71+F73+F75+F77+F79+F81</f>
        <v>3295</v>
      </c>
      <c r="G83" s="259">
        <f>SUM(G24:G82)</f>
        <v>17</v>
      </c>
      <c r="H83" s="259">
        <f>SUM(H24:H82)</f>
        <v>11</v>
      </c>
      <c r="I83" s="1037">
        <f>SUM(I44:I82)</f>
        <v>7</v>
      </c>
      <c r="J83" s="1038"/>
      <c r="K83" s="259">
        <f>SUM(K44:K82)</f>
        <v>1</v>
      </c>
      <c r="L83" s="259">
        <f>SUM(L44:L82)</f>
        <v>43</v>
      </c>
      <c r="M83" s="259"/>
      <c r="N83" s="257">
        <f>SUM(N24:N82)</f>
        <v>12</v>
      </c>
      <c r="O83" s="257">
        <f>SUM(O24:O82)</f>
        <v>45</v>
      </c>
      <c r="P83" s="284">
        <f>SUM(P24:P82)</f>
        <v>12</v>
      </c>
    </row>
    <row r="84" spans="1:16" x14ac:dyDescent="0.25">
      <c r="A84" s="283"/>
      <c r="B84" s="1102" t="s">
        <v>124</v>
      </c>
      <c r="C84" s="1102"/>
      <c r="D84" s="283"/>
      <c r="E84" s="37"/>
      <c r="F84" s="38">
        <f>F82+F83</f>
        <v>3528</v>
      </c>
      <c r="G84" s="40"/>
      <c r="H84" s="41"/>
      <c r="I84" s="41"/>
      <c r="J84" s="41"/>
      <c r="K84" s="41"/>
      <c r="L84" s="41"/>
      <c r="M84" s="41"/>
      <c r="N84" s="24"/>
      <c r="O84" s="24"/>
      <c r="P84" s="24"/>
    </row>
    <row r="85" spans="1:16" x14ac:dyDescent="0.25">
      <c r="A85" s="283"/>
      <c r="B85" s="1102" t="s">
        <v>56</v>
      </c>
      <c r="C85" s="1102"/>
      <c r="D85" s="1102"/>
      <c r="E85" s="37"/>
      <c r="F85" s="38">
        <f>F82</f>
        <v>233</v>
      </c>
      <c r="G85" s="40"/>
      <c r="H85" s="41"/>
      <c r="I85" s="41"/>
      <c r="J85" s="41"/>
      <c r="K85" s="41"/>
      <c r="L85" s="41"/>
      <c r="M85" s="41"/>
      <c r="N85" s="24"/>
      <c r="O85" s="24"/>
      <c r="P85" s="24"/>
    </row>
    <row r="86" spans="1:16" ht="15.75" x14ac:dyDescent="0.25">
      <c r="A86" s="1102" t="s">
        <v>57</v>
      </c>
      <c r="B86" s="1102"/>
      <c r="C86" s="1102"/>
      <c r="D86" s="1102"/>
      <c r="E86" s="42"/>
      <c r="F86" s="38">
        <f>F83</f>
        <v>3295</v>
      </c>
      <c r="G86" s="40"/>
      <c r="H86" s="843"/>
      <c r="I86" s="843"/>
      <c r="J86" s="843"/>
      <c r="K86" s="41"/>
      <c r="L86" s="41"/>
      <c r="M86" s="256">
        <f>F83-O83</f>
        <v>3250</v>
      </c>
      <c r="N86" s="24"/>
      <c r="O86" s="844" t="s">
        <v>125</v>
      </c>
      <c r="P86" s="844"/>
    </row>
    <row r="87" spans="1:16" ht="15.75" x14ac:dyDescent="0.25">
      <c r="A87" s="1102" t="s">
        <v>58</v>
      </c>
      <c r="B87" s="1102"/>
      <c r="C87" s="1102"/>
      <c r="D87" s="1102"/>
      <c r="E87" s="42"/>
      <c r="F87" s="38">
        <f>G83+H83+I83</f>
        <v>35</v>
      </c>
      <c r="G87" s="40"/>
      <c r="H87" s="843"/>
      <c r="I87" s="843"/>
      <c r="J87" s="843"/>
      <c r="K87" s="41"/>
      <c r="L87" s="935">
        <f>F87-N83</f>
        <v>23</v>
      </c>
      <c r="M87" s="935"/>
      <c r="N87" s="936" t="s">
        <v>125</v>
      </c>
      <c r="O87" s="936"/>
      <c r="P87" s="936"/>
    </row>
    <row r="88" spans="1:16" ht="15.75" x14ac:dyDescent="0.25">
      <c r="A88" s="1076" t="s">
        <v>60</v>
      </c>
      <c r="B88" s="1076"/>
      <c r="C88" s="1076"/>
      <c r="D88" s="1076"/>
      <c r="E88" s="255"/>
      <c r="F88" s="250">
        <f>K83+M83</f>
        <v>1</v>
      </c>
      <c r="H88" s="841"/>
      <c r="I88" s="841"/>
      <c r="J88" s="841"/>
      <c r="L88" s="937">
        <v>0</v>
      </c>
      <c r="M88" s="937"/>
      <c r="O88" s="836" t="s">
        <v>125</v>
      </c>
      <c r="P88" s="836"/>
    </row>
    <row r="89" spans="1:16" ht="15.75" x14ac:dyDescent="0.25">
      <c r="A89" s="1076" t="s">
        <v>59</v>
      </c>
      <c r="B89" s="1076"/>
      <c r="C89" s="1076"/>
      <c r="D89" s="1076"/>
      <c r="E89" s="255"/>
      <c r="F89" s="250">
        <f>L83</f>
        <v>43</v>
      </c>
      <c r="H89" s="885"/>
      <c r="I89" s="885"/>
      <c r="J89" s="885"/>
      <c r="M89" s="75">
        <f>F89-P83</f>
        <v>31</v>
      </c>
      <c r="N89" s="840" t="s">
        <v>125</v>
      </c>
      <c r="O89" s="840"/>
      <c r="P89" s="840"/>
    </row>
    <row r="90" spans="1:16" ht="15.75" x14ac:dyDescent="0.25">
      <c r="E90" s="255"/>
      <c r="F90" s="250"/>
      <c r="H90" s="250"/>
      <c r="I90" s="250"/>
      <c r="J90" s="250"/>
      <c r="M90" s="75"/>
      <c r="N90" s="254"/>
      <c r="O90" s="254"/>
      <c r="P90" s="254"/>
    </row>
    <row r="91" spans="1:16" ht="15.75" x14ac:dyDescent="0.25">
      <c r="E91" s="255"/>
      <c r="F91" s="250"/>
      <c r="H91" s="250"/>
      <c r="I91" s="250"/>
      <c r="J91" s="250"/>
      <c r="M91" s="75"/>
      <c r="N91" s="254"/>
      <c r="O91" s="254"/>
      <c r="P91" s="254"/>
    </row>
    <row r="92" spans="1:16" x14ac:dyDescent="0.25">
      <c r="A92" s="847" t="s">
        <v>111</v>
      </c>
      <c r="B92" s="847"/>
      <c r="C92" s="847"/>
      <c r="D92" s="847"/>
      <c r="E92" s="847"/>
      <c r="F92" s="847"/>
      <c r="G92" s="847"/>
      <c r="H92" s="847"/>
      <c r="I92" s="847"/>
      <c r="J92" s="847"/>
      <c r="K92" s="847"/>
      <c r="L92" s="847"/>
      <c r="M92" s="847"/>
      <c r="N92" s="847"/>
      <c r="O92" s="847"/>
      <c r="P92" s="847"/>
    </row>
    <row r="94" spans="1:16" x14ac:dyDescent="0.25">
      <c r="A94" s="1104" t="s">
        <v>63</v>
      </c>
      <c r="B94" s="1104"/>
      <c r="C94" s="1104"/>
    </row>
    <row r="95" spans="1:16" x14ac:dyDescent="0.25">
      <c r="A95" s="836" t="s">
        <v>64</v>
      </c>
      <c r="B95" s="836"/>
      <c r="C95" s="836"/>
      <c r="D95" s="836"/>
      <c r="E95" s="836"/>
      <c r="F95" s="250">
        <f>F84</f>
        <v>3528</v>
      </c>
      <c r="G95" s="836" t="s">
        <v>109</v>
      </c>
      <c r="H95" s="836"/>
      <c r="I95" s="836"/>
      <c r="J95" s="836"/>
      <c r="K95" s="836"/>
      <c r="L95" s="836"/>
      <c r="M95" s="885">
        <f>F95-O83</f>
        <v>3483</v>
      </c>
      <c r="N95" s="885"/>
      <c r="O95" s="44"/>
      <c r="P95" s="44"/>
    </row>
    <row r="96" spans="1:16" x14ac:dyDescent="0.25">
      <c r="A96" s="842" t="s">
        <v>68</v>
      </c>
      <c r="B96" s="842"/>
      <c r="C96" s="842"/>
      <c r="D96" s="842"/>
      <c r="E96" s="842"/>
      <c r="F96" s="250">
        <f>F87</f>
        <v>35</v>
      </c>
      <c r="G96" s="836" t="s">
        <v>109</v>
      </c>
      <c r="H96" s="836"/>
      <c r="I96" s="836"/>
      <c r="J96" s="836"/>
      <c r="K96" s="836"/>
      <c r="L96" s="836"/>
      <c r="M96" s="885">
        <f>L87</f>
        <v>23</v>
      </c>
      <c r="N96" s="885"/>
      <c r="O96" s="44"/>
      <c r="P96" s="44"/>
    </row>
    <row r="97" spans="1:16" x14ac:dyDescent="0.25">
      <c r="A97" s="842" t="s">
        <v>67</v>
      </c>
      <c r="B97" s="842"/>
      <c r="C97" s="842"/>
      <c r="D97" s="842"/>
      <c r="E97" s="842"/>
      <c r="F97" s="250">
        <f>F88</f>
        <v>1</v>
      </c>
      <c r="G97" s="836" t="s">
        <v>109</v>
      </c>
      <c r="H97" s="836"/>
      <c r="I97" s="836"/>
      <c r="J97" s="836"/>
      <c r="K97" s="836"/>
      <c r="L97" s="836"/>
      <c r="M97" s="885">
        <f>F97</f>
        <v>1</v>
      </c>
      <c r="N97" s="885"/>
      <c r="O97" s="44"/>
      <c r="P97" s="44"/>
    </row>
    <row r="98" spans="1:16" x14ac:dyDescent="0.25">
      <c r="A98" s="836" t="s">
        <v>71</v>
      </c>
      <c r="B98" s="836"/>
      <c r="C98" s="836"/>
      <c r="D98" s="836"/>
      <c r="E98" s="836"/>
      <c r="F98" s="250">
        <f>L83</f>
        <v>43</v>
      </c>
      <c r="G98" s="836" t="s">
        <v>110</v>
      </c>
      <c r="H98" s="836"/>
      <c r="I98" s="836"/>
      <c r="J98" s="836"/>
      <c r="K98" s="836"/>
      <c r="L98" s="836"/>
      <c r="M98" s="885">
        <f>F98-P83</f>
        <v>31</v>
      </c>
      <c r="N98" s="885"/>
      <c r="O98" s="44"/>
      <c r="P98" s="44"/>
    </row>
    <row r="99" spans="1:16" x14ac:dyDescent="0.25">
      <c r="E99" s="250"/>
      <c r="F99" s="250"/>
      <c r="G99" s="251"/>
      <c r="H99" s="251"/>
      <c r="I99" s="251"/>
      <c r="J99" s="251"/>
      <c r="K99" s="251"/>
      <c r="L99" s="251"/>
      <c r="M99" s="250"/>
      <c r="N99" s="250"/>
      <c r="O99" s="44"/>
      <c r="P99" s="44"/>
    </row>
    <row r="100" spans="1:16" x14ac:dyDescent="0.25">
      <c r="A100" s="1104" t="s">
        <v>74</v>
      </c>
      <c r="B100" s="1104"/>
      <c r="C100" s="1104"/>
      <c r="D100" s="1104"/>
    </row>
    <row r="101" spans="1:16" x14ac:dyDescent="0.25">
      <c r="A101" s="1076" t="s">
        <v>128</v>
      </c>
      <c r="B101" s="1076"/>
      <c r="C101" s="1076"/>
    </row>
    <row r="102" spans="1:16" x14ac:dyDescent="0.25">
      <c r="A102" s="1076" t="s">
        <v>76</v>
      </c>
      <c r="B102" s="1076"/>
      <c r="C102" s="1076"/>
    </row>
    <row r="103" spans="1:16" x14ac:dyDescent="0.25">
      <c r="A103" s="836" t="s">
        <v>77</v>
      </c>
      <c r="B103" s="836"/>
      <c r="C103" s="836"/>
      <c r="D103" s="836"/>
      <c r="E103" s="836"/>
    </row>
    <row r="104" spans="1:16" x14ac:dyDescent="0.25">
      <c r="A104" s="1076" t="s">
        <v>78</v>
      </c>
      <c r="B104" s="1076"/>
      <c r="C104" s="1076"/>
    </row>
    <row r="110" spans="1:16" x14ac:dyDescent="0.25">
      <c r="A110" s="1076" t="s">
        <v>79</v>
      </c>
      <c r="B110" s="1076"/>
      <c r="C110" s="1076"/>
    </row>
    <row r="111" spans="1:16" x14ac:dyDescent="0.25">
      <c r="A111" s="836" t="s">
        <v>80</v>
      </c>
      <c r="B111" s="836"/>
      <c r="C111" s="836"/>
      <c r="D111" s="836"/>
      <c r="E111" s="836"/>
      <c r="F111" s="836"/>
      <c r="G111" s="836"/>
      <c r="H111" s="836"/>
      <c r="I111" s="836"/>
      <c r="J111" s="836"/>
      <c r="K111" s="836"/>
      <c r="L111" s="836"/>
      <c r="M111" s="836"/>
      <c r="N111" s="836"/>
    </row>
    <row r="112" spans="1:16" x14ac:dyDescent="0.25">
      <c r="A112" s="836"/>
      <c r="B112" s="836"/>
      <c r="C112" s="836"/>
      <c r="D112" s="836"/>
      <c r="E112" s="836"/>
      <c r="F112" s="836"/>
      <c r="G112" s="836"/>
      <c r="H112" s="836"/>
      <c r="I112" s="836"/>
      <c r="J112" s="836"/>
      <c r="K112" s="836"/>
      <c r="L112" s="836"/>
      <c r="M112" s="836"/>
      <c r="N112" s="836"/>
    </row>
    <row r="113" spans="1:16" ht="16.5" customHeight="1" x14ac:dyDescent="0.25">
      <c r="A113" s="836" t="s">
        <v>129</v>
      </c>
      <c r="B113" s="836"/>
      <c r="C113" s="836"/>
      <c r="D113" s="836"/>
      <c r="E113" s="836"/>
      <c r="F113" s="836"/>
      <c r="G113" s="836"/>
      <c r="H113" s="836"/>
      <c r="I113" s="836"/>
      <c r="J113" s="836"/>
      <c r="K113" s="836"/>
      <c r="L113" s="836"/>
      <c r="M113" s="836"/>
      <c r="N113" s="836"/>
      <c r="O113" s="836"/>
      <c r="P113" s="836"/>
    </row>
    <row r="116" spans="1:16" x14ac:dyDescent="0.25">
      <c r="A116" s="836" t="s">
        <v>83</v>
      </c>
      <c r="B116" s="836"/>
      <c r="C116" s="836"/>
      <c r="D116" s="836"/>
      <c r="E116" s="836"/>
      <c r="F116" s="836"/>
      <c r="G116" s="836"/>
      <c r="H116" s="836"/>
      <c r="L116" s="836" t="s">
        <v>84</v>
      </c>
      <c r="M116" s="836"/>
      <c r="N116" s="836"/>
      <c r="O116" s="836"/>
      <c r="P116" s="836"/>
    </row>
    <row r="117" spans="1:16" x14ac:dyDescent="0.25">
      <c r="L117" s="251"/>
      <c r="M117" s="251"/>
      <c r="N117" s="251"/>
      <c r="O117" s="251"/>
      <c r="P117" s="251"/>
    </row>
    <row r="118" spans="1:16" x14ac:dyDescent="0.25">
      <c r="A118" s="836" t="s">
        <v>127</v>
      </c>
      <c r="B118" s="836"/>
      <c r="C118" s="836"/>
      <c r="D118" s="836"/>
      <c r="E118" s="836"/>
      <c r="L118" s="836"/>
      <c r="M118" s="836"/>
      <c r="N118" s="836"/>
      <c r="O118" s="836"/>
      <c r="P118" s="836"/>
    </row>
    <row r="119" spans="1:16" x14ac:dyDescent="0.25">
      <c r="E119" s="251"/>
      <c r="L119" s="836" t="s">
        <v>87</v>
      </c>
      <c r="M119" s="836"/>
      <c r="N119" s="836"/>
      <c r="O119" s="836"/>
      <c r="P119" s="251"/>
    </row>
    <row r="120" spans="1:16" x14ac:dyDescent="0.25">
      <c r="E120" s="251"/>
      <c r="P120" s="251"/>
    </row>
    <row r="121" spans="1:16" x14ac:dyDescent="0.25">
      <c r="L121" s="251"/>
      <c r="M121" s="251"/>
      <c r="N121" s="251"/>
      <c r="O121" s="251"/>
      <c r="P121" s="251"/>
    </row>
    <row r="122" spans="1:16" x14ac:dyDescent="0.25">
      <c r="A122" s="836" t="s">
        <v>88</v>
      </c>
      <c r="B122" s="836"/>
      <c r="C122" s="836"/>
      <c r="D122" s="836"/>
      <c r="E122" s="836"/>
      <c r="L122" s="836" t="s">
        <v>130</v>
      </c>
      <c r="M122" s="836"/>
      <c r="N122" s="836"/>
      <c r="O122" s="836"/>
      <c r="P122" s="836"/>
    </row>
  </sheetData>
  <mergeCells count="113">
    <mergeCell ref="L119:O119"/>
    <mergeCell ref="A122:E122"/>
    <mergeCell ref="L122:P122"/>
    <mergeCell ref="I48:J48"/>
    <mergeCell ref="A40:D41"/>
    <mergeCell ref="A111:N111"/>
    <mergeCell ref="A112:N112"/>
    <mergeCell ref="A113:P113"/>
    <mergeCell ref="A116:H116"/>
    <mergeCell ref="L116:P116"/>
    <mergeCell ref="A118:E118"/>
    <mergeCell ref="L118:P118"/>
    <mergeCell ref="A100:D100"/>
    <mergeCell ref="A101:C101"/>
    <mergeCell ref="A102:C102"/>
    <mergeCell ref="A103:E103"/>
    <mergeCell ref="A104:C104"/>
    <mergeCell ref="A110:C110"/>
    <mergeCell ref="A97:E97"/>
    <mergeCell ref="G97:L97"/>
    <mergeCell ref="M97:N97"/>
    <mergeCell ref="A98:E98"/>
    <mergeCell ref="G98:L98"/>
    <mergeCell ref="M98:N98"/>
    <mergeCell ref="A92:P92"/>
    <mergeCell ref="A94:C94"/>
    <mergeCell ref="A95:E95"/>
    <mergeCell ref="G95:L95"/>
    <mergeCell ref="M95:N95"/>
    <mergeCell ref="A96:E96"/>
    <mergeCell ref="G96:L96"/>
    <mergeCell ref="M96:N96"/>
    <mergeCell ref="A88:D88"/>
    <mergeCell ref="H88:J88"/>
    <mergeCell ref="L88:M88"/>
    <mergeCell ref="O88:P88"/>
    <mergeCell ref="A89:D89"/>
    <mergeCell ref="H89:J89"/>
    <mergeCell ref="N89:P89"/>
    <mergeCell ref="B85:D85"/>
    <mergeCell ref="A86:D86"/>
    <mergeCell ref="H86:J86"/>
    <mergeCell ref="O86:P86"/>
    <mergeCell ref="A87:D87"/>
    <mergeCell ref="H87:J87"/>
    <mergeCell ref="L87:M87"/>
    <mergeCell ref="N87:P87"/>
    <mergeCell ref="A80:D81"/>
    <mergeCell ref="I80:J80"/>
    <mergeCell ref="A82:D83"/>
    <mergeCell ref="I82:J82"/>
    <mergeCell ref="I83:J83"/>
    <mergeCell ref="B84:C84"/>
    <mergeCell ref="A68:D69"/>
    <mergeCell ref="A70:D71"/>
    <mergeCell ref="A72:D73"/>
    <mergeCell ref="A74:D75"/>
    <mergeCell ref="A76:D77"/>
    <mergeCell ref="A78:D79"/>
    <mergeCell ref="A62:D63"/>
    <mergeCell ref="I62:J62"/>
    <mergeCell ref="A64:D65"/>
    <mergeCell ref="I64:J64"/>
    <mergeCell ref="I65:J65"/>
    <mergeCell ref="A66:D67"/>
    <mergeCell ref="A52:D53"/>
    <mergeCell ref="A54:D55"/>
    <mergeCell ref="A56:D57"/>
    <mergeCell ref="A58:D59"/>
    <mergeCell ref="I59:J59"/>
    <mergeCell ref="A60:D61"/>
    <mergeCell ref="I60:J60"/>
    <mergeCell ref="A44:D45"/>
    <mergeCell ref="A46:D47"/>
    <mergeCell ref="I46:J46"/>
    <mergeCell ref="I47:J47"/>
    <mergeCell ref="A48:D49"/>
    <mergeCell ref="A50:D51"/>
    <mergeCell ref="I50:J50"/>
    <mergeCell ref="I51:J51"/>
    <mergeCell ref="A32:D33"/>
    <mergeCell ref="A38:D39"/>
    <mergeCell ref="I38:J38"/>
    <mergeCell ref="A42:D43"/>
    <mergeCell ref="I42:J42"/>
    <mergeCell ref="I43:J43"/>
    <mergeCell ref="A24:D25"/>
    <mergeCell ref="I24:J24"/>
    <mergeCell ref="I25:J25"/>
    <mergeCell ref="A26:D27"/>
    <mergeCell ref="A28:D29"/>
    <mergeCell ref="A30:D31"/>
    <mergeCell ref="A34:D35"/>
    <mergeCell ref="A36:D37"/>
    <mergeCell ref="A2:P2"/>
    <mergeCell ref="A4:P4"/>
    <mergeCell ref="A6:F6"/>
    <mergeCell ref="A7:D7"/>
    <mergeCell ref="A9:F9"/>
    <mergeCell ref="A11:E11"/>
    <mergeCell ref="F11:P12"/>
    <mergeCell ref="A22:D23"/>
    <mergeCell ref="E22:F22"/>
    <mergeCell ref="G22:L22"/>
    <mergeCell ref="M22:P22"/>
    <mergeCell ref="E23:F23"/>
    <mergeCell ref="I23:J23"/>
    <mergeCell ref="A14:E14"/>
    <mergeCell ref="F14:P14"/>
    <mergeCell ref="A16:E16"/>
    <mergeCell ref="F16:P16"/>
    <mergeCell ref="A18:P18"/>
    <mergeCell ref="A20:P20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92"/>
  <sheetViews>
    <sheetView workbookViewId="0">
      <selection sqref="A1:Q1048576"/>
    </sheetView>
  </sheetViews>
  <sheetFormatPr defaultRowHeight="15" x14ac:dyDescent="0.25"/>
  <cols>
    <col min="1" max="1" width="9.140625" style="299"/>
    <col min="2" max="2" width="6.140625" style="299" customWidth="1"/>
    <col min="3" max="3" width="3.28515625" style="299" customWidth="1"/>
    <col min="4" max="4" width="3.85546875" style="299" customWidth="1"/>
    <col min="5" max="5" width="7.5703125" style="17" customWidth="1"/>
    <col min="6" max="6" width="6.140625" style="17" customWidth="1"/>
    <col min="7" max="7" width="4.7109375" style="17" customWidth="1"/>
    <col min="8" max="8" width="4.28515625" style="17" customWidth="1"/>
    <col min="9" max="9" width="2.85546875" style="17" customWidth="1"/>
    <col min="10" max="10" width="2" style="17" customWidth="1"/>
    <col min="11" max="11" width="4.7109375" style="17" customWidth="1"/>
    <col min="12" max="12" width="4.85546875" style="17" customWidth="1"/>
    <col min="13" max="13" width="7" style="17" customWidth="1"/>
    <col min="14" max="14" width="6.140625" style="17" customWidth="1"/>
    <col min="15" max="15" width="6.7109375" style="17" customWidth="1"/>
    <col min="16" max="16" width="7" style="17" customWidth="1"/>
  </cols>
  <sheetData>
    <row r="2" spans="1:16" ht="18.75" x14ac:dyDescent="0.3">
      <c r="A2" s="883" t="s">
        <v>177</v>
      </c>
      <c r="B2" s="883"/>
      <c r="C2" s="883"/>
      <c r="D2" s="883"/>
      <c r="E2" s="883"/>
      <c r="F2" s="883"/>
      <c r="G2" s="883"/>
      <c r="H2" s="883"/>
      <c r="I2" s="883"/>
      <c r="J2" s="883"/>
      <c r="K2" s="883"/>
      <c r="L2" s="883"/>
      <c r="M2" s="883"/>
      <c r="N2" s="883"/>
      <c r="O2" s="883"/>
      <c r="P2" s="883"/>
    </row>
    <row r="3" spans="1:16" ht="8.25" customHeight="1" x14ac:dyDescent="0.25">
      <c r="A3" s="298"/>
      <c r="B3" s="298"/>
      <c r="C3" s="298"/>
      <c r="D3" s="29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</row>
    <row r="4" spans="1:16" ht="44.25" customHeight="1" x14ac:dyDescent="0.25">
      <c r="A4" s="859" t="s">
        <v>154</v>
      </c>
      <c r="B4" s="859"/>
      <c r="C4" s="859"/>
      <c r="D4" s="859"/>
      <c r="E4" s="859"/>
      <c r="F4" s="859"/>
      <c r="G4" s="859"/>
      <c r="H4" s="859"/>
      <c r="I4" s="859"/>
      <c r="J4" s="859"/>
      <c r="K4" s="859"/>
      <c r="L4" s="859"/>
      <c r="M4" s="859"/>
      <c r="N4" s="859"/>
      <c r="O4" s="859"/>
      <c r="P4" s="859"/>
    </row>
    <row r="5" spans="1:16" ht="5.25" customHeight="1" x14ac:dyDescent="0.25"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x14ac:dyDescent="0.25">
      <c r="A6" s="836" t="s">
        <v>178</v>
      </c>
      <c r="B6" s="836"/>
      <c r="C6" s="836"/>
      <c r="D6" s="836"/>
      <c r="E6" s="836"/>
      <c r="F6" s="836"/>
    </row>
    <row r="7" spans="1:16" x14ac:dyDescent="0.25">
      <c r="A7" s="1076" t="s">
        <v>2</v>
      </c>
      <c r="B7" s="1076"/>
      <c r="C7" s="1076"/>
      <c r="D7" s="1076"/>
      <c r="E7" s="289"/>
    </row>
    <row r="8" spans="1:16" ht="6.75" customHeight="1" x14ac:dyDescent="0.25"/>
    <row r="9" spans="1:16" x14ac:dyDescent="0.25">
      <c r="A9" s="839" t="s">
        <v>3</v>
      </c>
      <c r="B9" s="839"/>
      <c r="C9" s="839"/>
      <c r="D9" s="839"/>
      <c r="E9" s="839"/>
      <c r="F9" s="839"/>
    </row>
    <row r="10" spans="1:16" x14ac:dyDescent="0.25">
      <c r="A10" s="298"/>
      <c r="B10" s="298"/>
      <c r="C10" s="298"/>
      <c r="D10" s="298"/>
      <c r="E10" s="290"/>
      <c r="F10" s="290"/>
    </row>
    <row r="11" spans="1:16" x14ac:dyDescent="0.25">
      <c r="A11" s="860" t="s">
        <v>4</v>
      </c>
      <c r="B11" s="860"/>
      <c r="C11" s="860"/>
      <c r="D11" s="860"/>
      <c r="E11" s="860"/>
      <c r="F11" s="860" t="s">
        <v>5</v>
      </c>
      <c r="G11" s="860"/>
      <c r="H11" s="860"/>
      <c r="I11" s="860"/>
      <c r="J11" s="860"/>
      <c r="K11" s="860"/>
      <c r="L11" s="860"/>
      <c r="M11" s="860"/>
      <c r="N11" s="860"/>
      <c r="O11" s="860"/>
      <c r="P11" s="860"/>
    </row>
    <row r="12" spans="1:16" ht="33.75" customHeight="1" x14ac:dyDescent="0.25">
      <c r="F12" s="860"/>
      <c r="G12" s="860"/>
      <c r="H12" s="860"/>
      <c r="I12" s="860"/>
      <c r="J12" s="860"/>
      <c r="K12" s="860"/>
      <c r="L12" s="860"/>
      <c r="M12" s="860"/>
      <c r="N12" s="860"/>
      <c r="O12" s="860"/>
      <c r="P12" s="860"/>
    </row>
    <row r="13" spans="1:16" ht="5.25" customHeight="1" x14ac:dyDescent="0.25"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</row>
    <row r="14" spans="1:16" ht="30" customHeight="1" x14ac:dyDescent="0.25">
      <c r="A14" s="860" t="s">
        <v>10</v>
      </c>
      <c r="B14" s="860"/>
      <c r="C14" s="860"/>
      <c r="D14" s="860"/>
      <c r="E14" s="860"/>
      <c r="F14" s="860" t="s">
        <v>8</v>
      </c>
      <c r="G14" s="860"/>
      <c r="H14" s="860"/>
      <c r="I14" s="860"/>
      <c r="J14" s="860"/>
      <c r="K14" s="860"/>
      <c r="L14" s="860"/>
      <c r="M14" s="860"/>
      <c r="N14" s="860"/>
      <c r="O14" s="860"/>
      <c r="P14" s="860"/>
    </row>
    <row r="15" spans="1:16" ht="7.5" customHeight="1" x14ac:dyDescent="0.25">
      <c r="E15" s="291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</row>
    <row r="16" spans="1:16" ht="28.5" customHeight="1" x14ac:dyDescent="0.25">
      <c r="A16" s="860" t="s">
        <v>11</v>
      </c>
      <c r="B16" s="860"/>
      <c r="C16" s="860"/>
      <c r="D16" s="860"/>
      <c r="E16" s="860"/>
      <c r="F16" s="860" t="s">
        <v>12</v>
      </c>
      <c r="G16" s="860"/>
      <c r="H16" s="860"/>
      <c r="I16" s="860"/>
      <c r="J16" s="860"/>
      <c r="K16" s="860"/>
      <c r="L16" s="860"/>
      <c r="M16" s="860"/>
      <c r="N16" s="860"/>
      <c r="O16" s="860"/>
      <c r="P16" s="860"/>
    </row>
    <row r="17" spans="1:16" ht="7.5" customHeight="1" x14ac:dyDescent="0.25"/>
    <row r="18" spans="1:16" x14ac:dyDescent="0.25">
      <c r="A18" s="885" t="s">
        <v>13</v>
      </c>
      <c r="B18" s="885"/>
      <c r="C18" s="885"/>
      <c r="D18" s="885"/>
      <c r="E18" s="885"/>
      <c r="F18" s="885"/>
      <c r="G18" s="885"/>
      <c r="H18" s="885"/>
      <c r="I18" s="885"/>
      <c r="J18" s="885"/>
      <c r="K18" s="885"/>
      <c r="L18" s="885"/>
      <c r="M18" s="885"/>
      <c r="N18" s="885"/>
      <c r="O18" s="885"/>
      <c r="P18" s="885"/>
    </row>
    <row r="19" spans="1:16" ht="7.5" customHeight="1" x14ac:dyDescent="0.25">
      <c r="A19" s="282"/>
      <c r="B19" s="282"/>
      <c r="C19" s="282"/>
      <c r="D19" s="282"/>
      <c r="E19"/>
      <c r="F19"/>
      <c r="G19"/>
      <c r="H19"/>
      <c r="I19"/>
      <c r="J19"/>
      <c r="K19"/>
      <c r="L19"/>
      <c r="M19"/>
      <c r="N19"/>
      <c r="O19"/>
      <c r="P19"/>
    </row>
    <row r="20" spans="1:16" ht="81" customHeight="1" x14ac:dyDescent="0.25">
      <c r="A20" s="859" t="s">
        <v>184</v>
      </c>
      <c r="B20" s="859"/>
      <c r="C20" s="859"/>
      <c r="D20" s="859"/>
      <c r="E20" s="859"/>
      <c r="F20" s="859"/>
      <c r="G20" s="859"/>
      <c r="H20" s="859"/>
      <c r="I20" s="859"/>
      <c r="J20" s="859"/>
      <c r="K20" s="859"/>
      <c r="L20" s="859"/>
      <c r="M20" s="859"/>
      <c r="N20" s="859"/>
      <c r="O20" s="859"/>
      <c r="P20" s="859"/>
    </row>
    <row r="21" spans="1:16" x14ac:dyDescent="0.25">
      <c r="A21" s="1077" t="s">
        <v>17</v>
      </c>
      <c r="B21" s="1078"/>
      <c r="C21" s="1078"/>
      <c r="D21" s="1079"/>
      <c r="E21" s="875" t="s">
        <v>15</v>
      </c>
      <c r="F21" s="876"/>
      <c r="G21" s="886" t="s">
        <v>131</v>
      </c>
      <c r="H21" s="887"/>
      <c r="I21" s="887"/>
      <c r="J21" s="887"/>
      <c r="K21" s="887"/>
      <c r="L21" s="888"/>
      <c r="M21" s="906" t="s">
        <v>16</v>
      </c>
      <c r="N21" s="907"/>
      <c r="O21" s="907"/>
      <c r="P21" s="908"/>
    </row>
    <row r="22" spans="1:16" x14ac:dyDescent="0.25">
      <c r="A22" s="1080"/>
      <c r="B22" s="1081"/>
      <c r="C22" s="1081"/>
      <c r="D22" s="1082"/>
      <c r="E22" s="875" t="s">
        <v>18</v>
      </c>
      <c r="F22" s="876"/>
      <c r="G22" s="20" t="s">
        <v>29</v>
      </c>
      <c r="H22" s="20" t="s">
        <v>27</v>
      </c>
      <c r="I22" s="875" t="s">
        <v>28</v>
      </c>
      <c r="J22" s="876"/>
      <c r="K22" s="21" t="s">
        <v>50</v>
      </c>
      <c r="L22" s="21" t="s">
        <v>51</v>
      </c>
      <c r="M22" s="21" t="s">
        <v>50</v>
      </c>
      <c r="N22" s="22" t="s">
        <v>19</v>
      </c>
      <c r="O22" s="22" t="s">
        <v>20</v>
      </c>
      <c r="P22" s="100" t="s">
        <v>126</v>
      </c>
    </row>
    <row r="23" spans="1:16" x14ac:dyDescent="0.25">
      <c r="A23" s="1105" t="s">
        <v>48</v>
      </c>
      <c r="B23" s="1106"/>
      <c r="C23" s="1106"/>
      <c r="D23" s="1107"/>
      <c r="E23" s="301" t="s">
        <v>22</v>
      </c>
      <c r="F23" s="178">
        <v>6</v>
      </c>
      <c r="G23" s="177">
        <v>1</v>
      </c>
      <c r="H23" s="177"/>
      <c r="I23" s="1111"/>
      <c r="J23" s="1112"/>
      <c r="K23" s="179">
        <v>1</v>
      </c>
      <c r="L23" s="179"/>
      <c r="M23" s="179"/>
      <c r="N23" s="178"/>
      <c r="O23" s="178"/>
      <c r="P23" s="180"/>
    </row>
    <row r="24" spans="1:16" x14ac:dyDescent="0.25">
      <c r="A24" s="1108"/>
      <c r="B24" s="1109"/>
      <c r="C24" s="1109"/>
      <c r="D24" s="1110"/>
      <c r="E24" s="301" t="s">
        <v>18</v>
      </c>
      <c r="F24" s="178">
        <v>0</v>
      </c>
      <c r="G24" s="177"/>
      <c r="H24" s="181"/>
      <c r="I24" s="1111"/>
      <c r="J24" s="1112"/>
      <c r="K24" s="179"/>
      <c r="L24" s="179"/>
      <c r="M24" s="179"/>
      <c r="N24" s="178"/>
      <c r="O24" s="178"/>
      <c r="P24" s="180"/>
    </row>
    <row r="25" spans="1:16" x14ac:dyDescent="0.25">
      <c r="A25" s="1113" t="s">
        <v>139</v>
      </c>
      <c r="B25" s="1114"/>
      <c r="C25" s="1114"/>
      <c r="D25" s="1115"/>
      <c r="E25" s="301" t="s">
        <v>22</v>
      </c>
      <c r="F25" s="178">
        <v>8</v>
      </c>
      <c r="G25" s="177"/>
      <c r="H25" s="181"/>
      <c r="I25" s="182"/>
      <c r="J25" s="179"/>
      <c r="K25" s="179"/>
      <c r="L25" s="179"/>
      <c r="M25" s="179"/>
      <c r="N25" s="178"/>
      <c r="O25" s="178"/>
      <c r="P25" s="180"/>
    </row>
    <row r="26" spans="1:16" x14ac:dyDescent="0.25">
      <c r="A26" s="1116"/>
      <c r="B26" s="1117"/>
      <c r="C26" s="1117"/>
      <c r="D26" s="1118"/>
      <c r="E26" s="301" t="s">
        <v>18</v>
      </c>
      <c r="F26" s="178">
        <v>19</v>
      </c>
      <c r="G26" s="177"/>
      <c r="H26" s="181"/>
      <c r="I26" s="182"/>
      <c r="J26" s="179"/>
      <c r="K26" s="179"/>
      <c r="L26" s="179"/>
      <c r="M26" s="179"/>
      <c r="N26" s="178"/>
      <c r="O26" s="178"/>
      <c r="P26" s="180"/>
    </row>
    <row r="27" spans="1:16" x14ac:dyDescent="0.25">
      <c r="A27" s="1105" t="s">
        <v>180</v>
      </c>
      <c r="B27" s="1106"/>
      <c r="C27" s="1106"/>
      <c r="D27" s="1107"/>
      <c r="E27" s="301" t="s">
        <v>22</v>
      </c>
      <c r="F27" s="178">
        <v>0</v>
      </c>
      <c r="G27" s="177"/>
      <c r="H27" s="181"/>
      <c r="I27" s="182"/>
      <c r="J27" s="179"/>
      <c r="K27" s="179"/>
      <c r="L27" s="179"/>
      <c r="M27" s="179"/>
      <c r="N27" s="178"/>
      <c r="O27" s="178"/>
      <c r="P27" s="180"/>
    </row>
    <row r="28" spans="1:16" ht="15" customHeight="1" x14ac:dyDescent="0.25">
      <c r="A28" s="1108"/>
      <c r="B28" s="1109"/>
      <c r="C28" s="1109"/>
      <c r="D28" s="1110"/>
      <c r="E28" s="301" t="s">
        <v>18</v>
      </c>
      <c r="F28" s="178">
        <v>4</v>
      </c>
      <c r="G28" s="177"/>
      <c r="H28" s="181"/>
      <c r="I28" s="182"/>
      <c r="J28" s="179"/>
      <c r="K28" s="179"/>
      <c r="L28" s="179"/>
      <c r="M28" s="179"/>
      <c r="N28" s="178"/>
      <c r="O28" s="178"/>
      <c r="P28" s="180"/>
    </row>
    <row r="29" spans="1:16" ht="18.75" customHeight="1" x14ac:dyDescent="0.25">
      <c r="A29" s="1105" t="s">
        <v>181</v>
      </c>
      <c r="B29" s="1106"/>
      <c r="C29" s="1106"/>
      <c r="D29" s="1107"/>
      <c r="E29" s="301" t="s">
        <v>22</v>
      </c>
      <c r="F29" s="178">
        <v>0</v>
      </c>
      <c r="G29" s="177"/>
      <c r="H29" s="181"/>
      <c r="I29" s="182"/>
      <c r="J29" s="179"/>
      <c r="K29" s="179"/>
      <c r="L29" s="179"/>
      <c r="M29" s="179"/>
      <c r="N29" s="178"/>
      <c r="O29" s="178"/>
      <c r="P29" s="180"/>
    </row>
    <row r="30" spans="1:16" ht="24.75" customHeight="1" x14ac:dyDescent="0.25">
      <c r="A30" s="1108"/>
      <c r="B30" s="1109"/>
      <c r="C30" s="1109"/>
      <c r="D30" s="1110"/>
      <c r="E30" s="301" t="s">
        <v>18</v>
      </c>
      <c r="F30" s="178">
        <v>9</v>
      </c>
      <c r="G30" s="177"/>
      <c r="H30" s="181"/>
      <c r="I30" s="182"/>
      <c r="J30" s="179"/>
      <c r="K30" s="179"/>
      <c r="L30" s="179"/>
      <c r="M30" s="179"/>
      <c r="N30" s="178"/>
      <c r="O30" s="178"/>
      <c r="P30" s="180"/>
    </row>
    <row r="31" spans="1:16" x14ac:dyDescent="0.25">
      <c r="A31" s="1105" t="s">
        <v>183</v>
      </c>
      <c r="B31" s="1106"/>
      <c r="C31" s="1106"/>
      <c r="D31" s="1107"/>
      <c r="E31" s="301" t="s">
        <v>22</v>
      </c>
      <c r="F31" s="178">
        <v>0</v>
      </c>
      <c r="G31" s="177"/>
      <c r="H31" s="181">
        <v>1</v>
      </c>
      <c r="I31" s="182"/>
      <c r="J31" s="179"/>
      <c r="K31" s="179"/>
      <c r="L31" s="179"/>
      <c r="M31" s="179"/>
      <c r="N31" s="178"/>
      <c r="O31" s="178"/>
      <c r="P31" s="180"/>
    </row>
    <row r="32" spans="1:16" x14ac:dyDescent="0.25">
      <c r="A32" s="1108"/>
      <c r="B32" s="1109"/>
      <c r="C32" s="1109"/>
      <c r="D32" s="1110"/>
      <c r="E32" s="301" t="s">
        <v>18</v>
      </c>
      <c r="F32" s="178">
        <v>0</v>
      </c>
      <c r="G32" s="177"/>
      <c r="H32" s="181"/>
      <c r="I32" s="182"/>
      <c r="J32" s="179"/>
      <c r="K32" s="179"/>
      <c r="L32" s="179"/>
      <c r="M32" s="179"/>
      <c r="N32" s="178"/>
      <c r="O32" s="178"/>
      <c r="P32" s="180"/>
    </row>
    <row r="33" spans="1:16" x14ac:dyDescent="0.25">
      <c r="A33" s="1105" t="s">
        <v>182</v>
      </c>
      <c r="B33" s="1106"/>
      <c r="C33" s="1106"/>
      <c r="D33" s="1107"/>
      <c r="E33" s="301" t="s">
        <v>22</v>
      </c>
      <c r="F33" s="178">
        <v>0</v>
      </c>
      <c r="G33" s="177"/>
      <c r="H33" s="181"/>
      <c r="I33" s="182"/>
      <c r="J33" s="179"/>
      <c r="K33" s="179"/>
      <c r="L33" s="179"/>
      <c r="M33" s="179"/>
      <c r="N33" s="178"/>
      <c r="O33" s="178"/>
      <c r="P33" s="180"/>
    </row>
    <row r="34" spans="1:16" ht="24.75" customHeight="1" x14ac:dyDescent="0.25">
      <c r="A34" s="1108"/>
      <c r="B34" s="1109"/>
      <c r="C34" s="1109"/>
      <c r="D34" s="1110"/>
      <c r="E34" s="301" t="s">
        <v>18</v>
      </c>
      <c r="F34" s="178">
        <v>29</v>
      </c>
      <c r="G34" s="177"/>
      <c r="H34" s="181"/>
      <c r="I34" s="182"/>
      <c r="J34" s="179"/>
      <c r="K34" s="179"/>
      <c r="L34" s="179"/>
      <c r="M34" s="179"/>
      <c r="N34" s="178"/>
      <c r="O34" s="178"/>
      <c r="P34" s="180"/>
    </row>
    <row r="35" spans="1:16" x14ac:dyDescent="0.25">
      <c r="A35" s="1105" t="s">
        <v>39</v>
      </c>
      <c r="B35" s="1106"/>
      <c r="C35" s="1106"/>
      <c r="D35" s="1107"/>
      <c r="E35" s="301" t="s">
        <v>22</v>
      </c>
      <c r="F35" s="178">
        <v>0</v>
      </c>
      <c r="G35" s="177"/>
      <c r="H35" s="181"/>
      <c r="I35" s="1111"/>
      <c r="J35" s="1112"/>
      <c r="K35" s="179"/>
      <c r="L35" s="179"/>
      <c r="M35" s="179"/>
      <c r="N35" s="178"/>
      <c r="O35" s="178"/>
      <c r="P35" s="180"/>
    </row>
    <row r="36" spans="1:16" x14ac:dyDescent="0.25">
      <c r="A36" s="1108"/>
      <c r="B36" s="1109"/>
      <c r="C36" s="1109"/>
      <c r="D36" s="1110"/>
      <c r="E36" s="301" t="s">
        <v>18</v>
      </c>
      <c r="F36" s="178">
        <v>43</v>
      </c>
      <c r="G36" s="177"/>
      <c r="H36" s="181"/>
      <c r="I36" s="182"/>
      <c r="J36" s="179"/>
      <c r="K36" s="179"/>
      <c r="L36" s="179"/>
      <c r="M36" s="179"/>
      <c r="N36" s="178"/>
      <c r="O36" s="178"/>
      <c r="P36" s="180"/>
    </row>
    <row r="37" spans="1:16" x14ac:dyDescent="0.25">
      <c r="A37" s="1105" t="s">
        <v>179</v>
      </c>
      <c r="B37" s="1106"/>
      <c r="C37" s="1106"/>
      <c r="D37" s="1107"/>
      <c r="E37" s="301" t="s">
        <v>22</v>
      </c>
      <c r="F37" s="178">
        <v>3</v>
      </c>
      <c r="G37" s="177"/>
      <c r="H37" s="181"/>
      <c r="I37" s="182"/>
      <c r="J37" s="179"/>
      <c r="K37" s="179"/>
      <c r="L37" s="179"/>
      <c r="M37" s="179"/>
      <c r="N37" s="178"/>
      <c r="O37" s="178"/>
      <c r="P37" s="180"/>
    </row>
    <row r="38" spans="1:16" ht="25.5" customHeight="1" x14ac:dyDescent="0.25">
      <c r="A38" s="1108"/>
      <c r="B38" s="1109"/>
      <c r="C38" s="1109"/>
      <c r="D38" s="1110"/>
      <c r="E38" s="301" t="s">
        <v>18</v>
      </c>
      <c r="F38" s="178">
        <v>27</v>
      </c>
      <c r="G38" s="177"/>
      <c r="H38" s="181"/>
      <c r="I38" s="182"/>
      <c r="J38" s="179"/>
      <c r="K38" s="179"/>
      <c r="L38" s="179"/>
      <c r="M38" s="179"/>
      <c r="N38" s="178"/>
      <c r="O38" s="178"/>
      <c r="P38" s="180"/>
    </row>
    <row r="39" spans="1:16" x14ac:dyDescent="0.25">
      <c r="A39" s="1119" t="s">
        <v>31</v>
      </c>
      <c r="B39" s="1120"/>
      <c r="C39" s="1120"/>
      <c r="D39" s="1121"/>
      <c r="E39" s="180" t="s">
        <v>22</v>
      </c>
      <c r="F39" s="178">
        <v>0</v>
      </c>
      <c r="G39" s="177"/>
      <c r="H39" s="181">
        <v>1</v>
      </c>
      <c r="I39" s="1111"/>
      <c r="J39" s="1112"/>
      <c r="K39" s="179"/>
      <c r="L39" s="179"/>
      <c r="M39" s="179"/>
      <c r="N39" s="178"/>
      <c r="O39" s="178"/>
      <c r="P39" s="180"/>
    </row>
    <row r="40" spans="1:16" x14ac:dyDescent="0.25">
      <c r="A40" s="1122"/>
      <c r="B40" s="1123"/>
      <c r="C40" s="1123"/>
      <c r="D40" s="1124"/>
      <c r="E40" s="301" t="s">
        <v>18</v>
      </c>
      <c r="F40" s="178">
        <v>0</v>
      </c>
      <c r="G40" s="177"/>
      <c r="H40" s="181"/>
      <c r="I40" s="1111"/>
      <c r="J40" s="1112"/>
      <c r="K40" s="179"/>
      <c r="L40" s="179"/>
      <c r="M40" s="179"/>
      <c r="N40" s="178"/>
      <c r="O40" s="302"/>
      <c r="P40" s="303"/>
    </row>
    <row r="41" spans="1:16" x14ac:dyDescent="0.25">
      <c r="A41" s="1119" t="s">
        <v>38</v>
      </c>
      <c r="B41" s="1120"/>
      <c r="C41" s="1120"/>
      <c r="D41" s="1121"/>
      <c r="E41" s="301" t="s">
        <v>22</v>
      </c>
      <c r="F41" s="178">
        <v>27</v>
      </c>
      <c r="G41" s="177">
        <v>1</v>
      </c>
      <c r="H41" s="177"/>
      <c r="I41" s="1111">
        <v>1</v>
      </c>
      <c r="J41" s="1112"/>
      <c r="K41" s="179"/>
      <c r="L41" s="179">
        <v>8</v>
      </c>
      <c r="M41" s="179"/>
      <c r="N41" s="178">
        <v>1</v>
      </c>
      <c r="O41" s="178"/>
      <c r="P41" s="180"/>
    </row>
    <row r="42" spans="1:16" x14ac:dyDescent="0.25">
      <c r="A42" s="1122"/>
      <c r="B42" s="1123"/>
      <c r="C42" s="1123"/>
      <c r="D42" s="1124"/>
      <c r="E42" s="301" t="s">
        <v>18</v>
      </c>
      <c r="F42" s="178">
        <v>238</v>
      </c>
      <c r="G42" s="177"/>
      <c r="H42" s="181"/>
      <c r="I42" s="1111"/>
      <c r="J42" s="1112"/>
      <c r="K42" s="179"/>
      <c r="L42" s="179"/>
      <c r="M42" s="179"/>
      <c r="N42" s="178"/>
      <c r="O42" s="178"/>
      <c r="P42" s="180"/>
    </row>
    <row r="43" spans="1:16" x14ac:dyDescent="0.25">
      <c r="A43" s="1119" t="s">
        <v>21</v>
      </c>
      <c r="B43" s="1120"/>
      <c r="C43" s="1120"/>
      <c r="D43" s="1121"/>
      <c r="E43" s="301" t="s">
        <v>22</v>
      </c>
      <c r="F43" s="178">
        <v>0</v>
      </c>
      <c r="G43" s="177">
        <v>1</v>
      </c>
      <c r="H43" s="181">
        <v>1</v>
      </c>
      <c r="I43" s="1111">
        <v>1</v>
      </c>
      <c r="J43" s="1112"/>
      <c r="K43" s="179"/>
      <c r="L43" s="179"/>
      <c r="M43" s="179"/>
      <c r="N43" s="178"/>
      <c r="O43" s="178"/>
      <c r="P43" s="180"/>
    </row>
    <row r="44" spans="1:16" x14ac:dyDescent="0.25">
      <c r="A44" s="1122"/>
      <c r="B44" s="1123"/>
      <c r="C44" s="1123"/>
      <c r="D44" s="1124"/>
      <c r="E44" s="301" t="s">
        <v>18</v>
      </c>
      <c r="F44" s="178">
        <v>0</v>
      </c>
      <c r="G44" s="177"/>
      <c r="H44" s="181"/>
      <c r="I44" s="182"/>
      <c r="J44" s="179"/>
      <c r="K44" s="179"/>
      <c r="L44" s="179"/>
      <c r="M44" s="179"/>
      <c r="N44" s="178"/>
      <c r="O44" s="178"/>
      <c r="P44" s="180"/>
    </row>
    <row r="45" spans="1:16" x14ac:dyDescent="0.25">
      <c r="A45" s="1119" t="s">
        <v>42</v>
      </c>
      <c r="B45" s="1120"/>
      <c r="C45" s="1120"/>
      <c r="D45" s="1121"/>
      <c r="E45" s="301" t="s">
        <v>22</v>
      </c>
      <c r="F45" s="178">
        <v>0</v>
      </c>
      <c r="G45" s="177"/>
      <c r="H45" s="177">
        <v>1</v>
      </c>
      <c r="I45" s="1111"/>
      <c r="J45" s="1112"/>
      <c r="K45" s="179"/>
      <c r="L45" s="179"/>
      <c r="M45" s="179"/>
      <c r="N45" s="178"/>
      <c r="O45" s="178"/>
      <c r="P45" s="301"/>
    </row>
    <row r="46" spans="1:16" x14ac:dyDescent="0.25">
      <c r="A46" s="1122"/>
      <c r="B46" s="1123"/>
      <c r="C46" s="1123"/>
      <c r="D46" s="1124"/>
      <c r="E46" s="301" t="s">
        <v>18</v>
      </c>
      <c r="F46" s="178">
        <v>0</v>
      </c>
      <c r="G46" s="177"/>
      <c r="H46" s="177"/>
      <c r="I46" s="1111"/>
      <c r="J46" s="1112"/>
      <c r="K46" s="179"/>
      <c r="L46" s="179"/>
      <c r="M46" s="179"/>
      <c r="N46" s="178"/>
      <c r="O46" s="178"/>
      <c r="P46" s="180"/>
    </row>
    <row r="47" spans="1:16" x14ac:dyDescent="0.25">
      <c r="A47" s="1119" t="s">
        <v>141</v>
      </c>
      <c r="B47" s="1120"/>
      <c r="C47" s="1120"/>
      <c r="D47" s="1121"/>
      <c r="E47" s="301" t="s">
        <v>22</v>
      </c>
      <c r="F47" s="178">
        <v>0</v>
      </c>
      <c r="G47" s="177"/>
      <c r="H47" s="177"/>
      <c r="I47" s="182"/>
      <c r="J47" s="179"/>
      <c r="K47" s="179"/>
      <c r="L47" s="179">
        <v>1</v>
      </c>
      <c r="M47" s="179"/>
      <c r="N47" s="178"/>
      <c r="O47" s="178"/>
      <c r="P47" s="180"/>
    </row>
    <row r="48" spans="1:16" x14ac:dyDescent="0.25">
      <c r="A48" s="1122"/>
      <c r="B48" s="1123"/>
      <c r="C48" s="1123"/>
      <c r="D48" s="1124"/>
      <c r="E48" s="301" t="s">
        <v>18</v>
      </c>
      <c r="F48" s="178">
        <v>0</v>
      </c>
      <c r="G48" s="177"/>
      <c r="H48" s="177"/>
      <c r="I48" s="1111"/>
      <c r="J48" s="1112"/>
      <c r="K48" s="179"/>
      <c r="L48" s="179"/>
      <c r="M48" s="179"/>
      <c r="N48" s="178"/>
      <c r="O48" s="178"/>
      <c r="P48" s="180"/>
    </row>
    <row r="49" spans="1:16" x14ac:dyDescent="0.25">
      <c r="A49" s="1119" t="s">
        <v>45</v>
      </c>
      <c r="B49" s="1120"/>
      <c r="C49" s="1120"/>
      <c r="D49" s="1121"/>
      <c r="E49" s="301" t="s">
        <v>22</v>
      </c>
      <c r="F49" s="178">
        <v>0</v>
      </c>
      <c r="G49" s="177"/>
      <c r="H49" s="177"/>
      <c r="I49" s="1111"/>
      <c r="J49" s="1112"/>
      <c r="K49" s="179"/>
      <c r="L49" s="179"/>
      <c r="M49" s="179"/>
      <c r="N49" s="178"/>
      <c r="O49" s="178"/>
      <c r="P49" s="180"/>
    </row>
    <row r="50" spans="1:16" x14ac:dyDescent="0.25">
      <c r="A50" s="1122"/>
      <c r="B50" s="1123"/>
      <c r="C50" s="1123"/>
      <c r="D50" s="1124"/>
      <c r="E50" s="301" t="s">
        <v>18</v>
      </c>
      <c r="F50" s="178">
        <v>41</v>
      </c>
      <c r="G50" s="177"/>
      <c r="H50" s="177"/>
      <c r="I50" s="182"/>
      <c r="J50" s="179"/>
      <c r="K50" s="179"/>
      <c r="L50" s="179"/>
      <c r="M50" s="179"/>
      <c r="N50" s="178"/>
      <c r="O50" s="178"/>
      <c r="P50" s="180"/>
    </row>
    <row r="51" spans="1:16" x14ac:dyDescent="0.25">
      <c r="A51" s="1119" t="s">
        <v>142</v>
      </c>
      <c r="B51" s="1120"/>
      <c r="C51" s="1120"/>
      <c r="D51" s="1121"/>
      <c r="E51" s="301" t="s">
        <v>22</v>
      </c>
      <c r="F51" s="178">
        <v>0</v>
      </c>
      <c r="G51" s="177">
        <v>2</v>
      </c>
      <c r="H51" s="177"/>
      <c r="I51" s="1111"/>
      <c r="J51" s="1112"/>
      <c r="K51" s="179"/>
      <c r="L51" s="179"/>
      <c r="M51" s="179"/>
      <c r="N51" s="178"/>
      <c r="O51" s="178"/>
      <c r="P51" s="180"/>
    </row>
    <row r="52" spans="1:16" x14ac:dyDescent="0.25">
      <c r="A52" s="1122"/>
      <c r="B52" s="1123"/>
      <c r="C52" s="1123"/>
      <c r="D52" s="1124"/>
      <c r="E52" s="301" t="s">
        <v>18</v>
      </c>
      <c r="F52" s="178">
        <v>0</v>
      </c>
      <c r="G52" s="177"/>
      <c r="H52" s="177"/>
      <c r="I52" s="182"/>
      <c r="J52" s="179"/>
      <c r="K52" s="179"/>
      <c r="L52" s="179"/>
      <c r="M52" s="179"/>
      <c r="N52" s="178"/>
      <c r="O52" s="178"/>
      <c r="P52" s="180"/>
    </row>
    <row r="53" spans="1:16" x14ac:dyDescent="0.25">
      <c r="A53" s="1119" t="s">
        <v>152</v>
      </c>
      <c r="B53" s="1120"/>
      <c r="C53" s="1120"/>
      <c r="D53" s="1121"/>
      <c r="E53" s="301" t="s">
        <v>22</v>
      </c>
      <c r="F53" s="178">
        <v>0</v>
      </c>
      <c r="G53" s="177"/>
      <c r="H53" s="177"/>
      <c r="I53" s="182"/>
      <c r="J53" s="179"/>
      <c r="K53" s="179"/>
      <c r="L53" s="179"/>
      <c r="M53" s="179"/>
      <c r="N53" s="178"/>
      <c r="O53" s="178"/>
      <c r="P53" s="180"/>
    </row>
    <row r="54" spans="1:16" x14ac:dyDescent="0.25">
      <c r="A54" s="1122"/>
      <c r="B54" s="1123"/>
      <c r="C54" s="1123"/>
      <c r="D54" s="1124"/>
      <c r="E54" s="301" t="s">
        <v>18</v>
      </c>
      <c r="F54" s="178">
        <v>11</v>
      </c>
      <c r="G54" s="177"/>
      <c r="H54" s="177"/>
      <c r="I54" s="182"/>
      <c r="J54" s="179"/>
      <c r="K54" s="179"/>
      <c r="L54" s="179"/>
      <c r="M54" s="179"/>
      <c r="N54" s="178"/>
      <c r="O54" s="178"/>
      <c r="P54" s="180"/>
    </row>
    <row r="55" spans="1:16" x14ac:dyDescent="0.25">
      <c r="A55" s="1119" t="s">
        <v>123</v>
      </c>
      <c r="B55" s="1120"/>
      <c r="C55" s="1120"/>
      <c r="D55" s="1121"/>
      <c r="E55" s="301" t="s">
        <v>22</v>
      </c>
      <c r="F55" s="178">
        <v>0</v>
      </c>
      <c r="G55" s="177">
        <v>2</v>
      </c>
      <c r="H55" s="177"/>
      <c r="I55" s="1111">
        <v>3</v>
      </c>
      <c r="J55" s="1112"/>
      <c r="K55" s="179"/>
      <c r="L55" s="179"/>
      <c r="M55" s="179"/>
      <c r="N55" s="178"/>
      <c r="O55" s="178"/>
      <c r="P55" s="180"/>
    </row>
    <row r="56" spans="1:16" x14ac:dyDescent="0.25">
      <c r="A56" s="1122"/>
      <c r="B56" s="1123"/>
      <c r="C56" s="1123"/>
      <c r="D56" s="1124"/>
      <c r="E56" s="301" t="s">
        <v>18</v>
      </c>
      <c r="F56" s="178">
        <v>0</v>
      </c>
      <c r="G56" s="177"/>
      <c r="H56" s="177"/>
      <c r="I56" s="182"/>
      <c r="J56" s="179"/>
      <c r="K56" s="179"/>
      <c r="L56" s="179"/>
      <c r="M56" s="179"/>
      <c r="N56" s="178"/>
      <c r="O56" s="178"/>
      <c r="P56" s="180"/>
    </row>
    <row r="57" spans="1:16" s="159" customFormat="1" x14ac:dyDescent="0.25">
      <c r="A57" s="1125" t="s">
        <v>47</v>
      </c>
      <c r="B57" s="1125"/>
      <c r="C57" s="1125"/>
      <c r="D57" s="1125"/>
      <c r="E57" s="301" t="s">
        <v>22</v>
      </c>
      <c r="F57" s="178">
        <v>6</v>
      </c>
      <c r="G57" s="177"/>
      <c r="H57" s="177"/>
      <c r="I57" s="182"/>
      <c r="J57" s="179"/>
      <c r="K57" s="179"/>
      <c r="L57" s="179"/>
      <c r="M57" s="179"/>
      <c r="N57" s="178"/>
      <c r="O57" s="178"/>
      <c r="P57" s="180"/>
    </row>
    <row r="58" spans="1:16" s="159" customFormat="1" x14ac:dyDescent="0.25">
      <c r="A58" s="1125"/>
      <c r="B58" s="1125"/>
      <c r="C58" s="1125"/>
      <c r="D58" s="1125"/>
      <c r="E58" s="301" t="s">
        <v>18</v>
      </c>
      <c r="F58" s="178">
        <v>129</v>
      </c>
      <c r="G58" s="177"/>
      <c r="H58" s="177"/>
      <c r="I58" s="182"/>
      <c r="J58" s="179"/>
      <c r="K58" s="179"/>
      <c r="L58" s="179"/>
      <c r="M58" s="179"/>
      <c r="N58" s="178"/>
      <c r="O58" s="178"/>
      <c r="P58" s="180"/>
    </row>
    <row r="59" spans="1:16" x14ac:dyDescent="0.25">
      <c r="A59" s="1119" t="s">
        <v>41</v>
      </c>
      <c r="B59" s="1120"/>
      <c r="C59" s="1120"/>
      <c r="D59" s="1121"/>
      <c r="E59" s="301" t="s">
        <v>22</v>
      </c>
      <c r="F59" s="178">
        <v>7</v>
      </c>
      <c r="G59" s="177"/>
      <c r="H59" s="177"/>
      <c r="I59" s="1111"/>
      <c r="J59" s="1112"/>
      <c r="K59" s="179"/>
      <c r="L59" s="179"/>
      <c r="M59" s="179"/>
      <c r="N59" s="178"/>
      <c r="O59" s="178"/>
      <c r="P59" s="177"/>
    </row>
    <row r="60" spans="1:16" x14ac:dyDescent="0.25">
      <c r="A60" s="1122"/>
      <c r="B60" s="1123"/>
      <c r="C60" s="1123"/>
      <c r="D60" s="1124"/>
      <c r="E60" s="301" t="s">
        <v>18</v>
      </c>
      <c r="F60" s="178">
        <v>12</v>
      </c>
      <c r="G60" s="177"/>
      <c r="H60" s="177"/>
      <c r="I60" s="182"/>
      <c r="J60" s="179"/>
      <c r="K60" s="179"/>
      <c r="L60" s="179"/>
      <c r="M60" s="179"/>
      <c r="N60" s="178"/>
      <c r="O60" s="178"/>
      <c r="P60" s="180"/>
    </row>
    <row r="61" spans="1:16" x14ac:dyDescent="0.25">
      <c r="A61" s="1103" t="s">
        <v>61</v>
      </c>
      <c r="B61" s="1103"/>
      <c r="C61" s="1103"/>
      <c r="D61" s="1103"/>
      <c r="E61" s="59" t="s">
        <v>22</v>
      </c>
      <c r="F61" s="257">
        <f>F23+F25+F27+F29+F31+F33+F35+F37+F39+F41+F43+F45+F47+F49+F51+F53+F55+F57+F59</f>
        <v>57</v>
      </c>
      <c r="G61" s="297"/>
      <c r="H61" s="297"/>
      <c r="I61" s="1036"/>
      <c r="J61" s="1036"/>
      <c r="K61" s="297"/>
      <c r="L61" s="297"/>
      <c r="M61" s="297"/>
      <c r="N61" s="257"/>
      <c r="O61" s="257"/>
      <c r="P61" s="260"/>
    </row>
    <row r="62" spans="1:16" x14ac:dyDescent="0.25">
      <c r="A62" s="1103"/>
      <c r="B62" s="1103"/>
      <c r="C62" s="1103"/>
      <c r="D62" s="1103"/>
      <c r="E62" s="59" t="s">
        <v>18</v>
      </c>
      <c r="F62" s="257">
        <f>F24+F26+F28+F30+F32+F34+F36+F38+F40+F42+F44+F46+F48+F50+F52+F54+F56+F58+F60</f>
        <v>562</v>
      </c>
      <c r="G62" s="297">
        <f>SUM(G23:G61)</f>
        <v>7</v>
      </c>
      <c r="H62" s="297">
        <f>SUM(H23:H61)</f>
        <v>4</v>
      </c>
      <c r="I62" s="1037">
        <f>SUM(I41:I61)</f>
        <v>5</v>
      </c>
      <c r="J62" s="1038"/>
      <c r="K62" s="297">
        <f>SUM(K23:K61)</f>
        <v>1</v>
      </c>
      <c r="L62" s="297">
        <f>SUM(L41:L61)</f>
        <v>9</v>
      </c>
      <c r="M62" s="297">
        <v>0</v>
      </c>
      <c r="N62" s="257">
        <f>SUM(N23:N61)</f>
        <v>1</v>
      </c>
      <c r="O62" s="257">
        <f>SUM(O23:O61)</f>
        <v>0</v>
      </c>
      <c r="P62" s="284">
        <f>SUM(P23:P61)</f>
        <v>0</v>
      </c>
    </row>
    <row r="63" spans="1:16" x14ac:dyDescent="0.25">
      <c r="A63" s="300"/>
      <c r="B63" s="1102" t="s">
        <v>124</v>
      </c>
      <c r="C63" s="1102"/>
      <c r="D63" s="300"/>
      <c r="E63" s="37"/>
      <c r="F63" s="38">
        <f>F61+F62</f>
        <v>619</v>
      </c>
      <c r="G63" s="40"/>
      <c r="H63" s="41"/>
      <c r="I63" s="41"/>
      <c r="J63" s="41"/>
      <c r="K63" s="41"/>
      <c r="L63" s="41"/>
      <c r="M63" s="41"/>
      <c r="N63" s="24"/>
      <c r="O63" s="24"/>
      <c r="P63" s="24"/>
    </row>
    <row r="64" spans="1:16" x14ac:dyDescent="0.25">
      <c r="A64" s="300"/>
      <c r="B64" s="1102" t="s">
        <v>56</v>
      </c>
      <c r="C64" s="1102"/>
      <c r="D64" s="1102"/>
      <c r="E64" s="37"/>
      <c r="F64" s="38">
        <f>F61</f>
        <v>57</v>
      </c>
      <c r="G64" s="40"/>
      <c r="H64" s="41"/>
      <c r="I64" s="41"/>
      <c r="J64" s="41"/>
      <c r="K64" s="41"/>
      <c r="L64" s="41"/>
      <c r="M64" s="41"/>
      <c r="N64" s="24"/>
      <c r="O64" s="24"/>
      <c r="P64" s="24"/>
    </row>
    <row r="65" spans="1:16" ht="15.75" x14ac:dyDescent="0.25">
      <c r="A65" s="1102" t="s">
        <v>57</v>
      </c>
      <c r="B65" s="1102"/>
      <c r="C65" s="1102"/>
      <c r="D65" s="1102"/>
      <c r="E65" s="42"/>
      <c r="F65" s="38">
        <f>F62</f>
        <v>562</v>
      </c>
      <c r="G65" s="40"/>
      <c r="H65" s="843"/>
      <c r="I65" s="843"/>
      <c r="J65" s="843"/>
      <c r="K65" s="41"/>
      <c r="L65" s="41"/>
      <c r="M65" s="294">
        <v>0</v>
      </c>
      <c r="N65" s="24"/>
      <c r="O65" s="844" t="s">
        <v>125</v>
      </c>
      <c r="P65" s="844"/>
    </row>
    <row r="66" spans="1:16" ht="15.75" x14ac:dyDescent="0.25">
      <c r="A66" s="1102" t="s">
        <v>58</v>
      </c>
      <c r="B66" s="1102"/>
      <c r="C66" s="1102"/>
      <c r="D66" s="1102"/>
      <c r="E66" s="42"/>
      <c r="F66" s="38">
        <f>G62+H62+I62+N62</f>
        <v>17</v>
      </c>
      <c r="G66" s="40"/>
      <c r="H66" s="843"/>
      <c r="I66" s="843"/>
      <c r="J66" s="843"/>
      <c r="K66" s="41"/>
      <c r="L66" s="935">
        <v>16</v>
      </c>
      <c r="M66" s="935"/>
      <c r="N66" s="936" t="s">
        <v>125</v>
      </c>
      <c r="O66" s="936"/>
      <c r="P66" s="936"/>
    </row>
    <row r="67" spans="1:16" ht="15.75" x14ac:dyDescent="0.25">
      <c r="A67" s="1076" t="s">
        <v>60</v>
      </c>
      <c r="B67" s="1076"/>
      <c r="C67" s="1076"/>
      <c r="D67" s="1076"/>
      <c r="E67" s="293"/>
      <c r="F67" s="288">
        <f>K62+M62</f>
        <v>1</v>
      </c>
      <c r="H67" s="841"/>
      <c r="I67" s="841"/>
      <c r="J67" s="841"/>
      <c r="L67" s="937">
        <v>0</v>
      </c>
      <c r="M67" s="937"/>
      <c r="O67" s="836" t="s">
        <v>125</v>
      </c>
      <c r="P67" s="836"/>
    </row>
    <row r="68" spans="1:16" ht="15.75" x14ac:dyDescent="0.25">
      <c r="A68" s="1076" t="s">
        <v>59</v>
      </c>
      <c r="B68" s="1076"/>
      <c r="C68" s="1076"/>
      <c r="D68" s="1076"/>
      <c r="E68" s="293"/>
      <c r="F68" s="288">
        <f>L62</f>
        <v>9</v>
      </c>
      <c r="H68" s="885"/>
      <c r="I68" s="885"/>
      <c r="J68" s="885"/>
      <c r="M68" s="75">
        <v>0</v>
      </c>
      <c r="N68" s="840" t="s">
        <v>125</v>
      </c>
      <c r="O68" s="840"/>
      <c r="P68" s="840"/>
    </row>
    <row r="69" spans="1:16" ht="2.25" customHeight="1" x14ac:dyDescent="0.25">
      <c r="E69" s="293"/>
      <c r="F69" s="288"/>
      <c r="H69" s="288"/>
      <c r="I69" s="288"/>
      <c r="J69" s="288"/>
      <c r="M69" s="75"/>
      <c r="N69" s="292" t="s">
        <v>185</v>
      </c>
      <c r="O69" s="292"/>
      <c r="P69" s="292"/>
    </row>
    <row r="70" spans="1:16" x14ac:dyDescent="0.25">
      <c r="A70" s="847" t="s">
        <v>190</v>
      </c>
      <c r="B70" s="847"/>
      <c r="C70" s="847"/>
      <c r="D70" s="847"/>
      <c r="E70" s="847"/>
      <c r="F70" s="847"/>
      <c r="G70" s="847"/>
      <c r="H70" s="847"/>
      <c r="I70" s="847"/>
      <c r="J70" s="847"/>
      <c r="K70" s="847"/>
      <c r="L70" s="847"/>
      <c r="M70" s="847"/>
      <c r="N70" s="847"/>
      <c r="O70" s="847"/>
      <c r="P70" s="847"/>
    </row>
    <row r="71" spans="1:16" ht="4.5" customHeight="1" x14ac:dyDescent="0.25"/>
    <row r="72" spans="1:16" x14ac:dyDescent="0.25">
      <c r="A72" s="1104" t="s">
        <v>63</v>
      </c>
      <c r="B72" s="1104"/>
      <c r="C72" s="1104"/>
    </row>
    <row r="73" spans="1:16" x14ac:dyDescent="0.25">
      <c r="A73" s="836" t="s">
        <v>64</v>
      </c>
      <c r="B73" s="836"/>
      <c r="C73" s="836"/>
      <c r="D73" s="836"/>
      <c r="E73" s="836"/>
      <c r="F73" s="288">
        <f>F63</f>
        <v>619</v>
      </c>
      <c r="G73" s="836" t="s">
        <v>109</v>
      </c>
      <c r="H73" s="836"/>
      <c r="I73" s="836"/>
      <c r="J73" s="836"/>
      <c r="K73" s="836"/>
      <c r="L73" s="836"/>
      <c r="M73" s="885">
        <f>F73-O62</f>
        <v>619</v>
      </c>
      <c r="N73" s="885"/>
      <c r="O73" s="44"/>
      <c r="P73" s="44"/>
    </row>
    <row r="74" spans="1:16" x14ac:dyDescent="0.25">
      <c r="A74" s="842" t="s">
        <v>68</v>
      </c>
      <c r="B74" s="842"/>
      <c r="C74" s="842"/>
      <c r="D74" s="842"/>
      <c r="E74" s="842"/>
      <c r="F74" s="288">
        <f>F66</f>
        <v>17</v>
      </c>
      <c r="G74" s="836" t="s">
        <v>109</v>
      </c>
      <c r="H74" s="836"/>
      <c r="I74" s="836"/>
      <c r="J74" s="836"/>
      <c r="K74" s="836"/>
      <c r="L74" s="836"/>
      <c r="M74" s="885">
        <f>L66</f>
        <v>16</v>
      </c>
      <c r="N74" s="885"/>
      <c r="O74" s="44"/>
      <c r="P74" s="44"/>
    </row>
    <row r="75" spans="1:16" x14ac:dyDescent="0.25">
      <c r="A75" s="842" t="s">
        <v>67</v>
      </c>
      <c r="B75" s="842"/>
      <c r="C75" s="842"/>
      <c r="D75" s="842"/>
      <c r="E75" s="842"/>
      <c r="F75" s="288">
        <f>F67</f>
        <v>1</v>
      </c>
      <c r="G75" s="836" t="s">
        <v>109</v>
      </c>
      <c r="H75" s="836"/>
      <c r="I75" s="836"/>
      <c r="J75" s="836"/>
      <c r="K75" s="836"/>
      <c r="L75" s="836"/>
      <c r="M75" s="885">
        <f>F75</f>
        <v>1</v>
      </c>
      <c r="N75" s="885"/>
      <c r="O75" s="44"/>
      <c r="P75" s="44"/>
    </row>
    <row r="76" spans="1:16" x14ac:dyDescent="0.25">
      <c r="A76" s="836" t="s">
        <v>71</v>
      </c>
      <c r="B76" s="836"/>
      <c r="C76" s="836"/>
      <c r="D76" s="836"/>
      <c r="E76" s="836"/>
      <c r="F76" s="288">
        <f>L62</f>
        <v>9</v>
      </c>
      <c r="G76" s="836" t="s">
        <v>110</v>
      </c>
      <c r="H76" s="836"/>
      <c r="I76" s="836"/>
      <c r="J76" s="836"/>
      <c r="K76" s="836"/>
      <c r="L76" s="836"/>
      <c r="M76" s="885">
        <f>F76-P62</f>
        <v>9</v>
      </c>
      <c r="N76" s="885"/>
      <c r="O76" s="44"/>
      <c r="P76" s="44"/>
    </row>
    <row r="77" spans="1:16" ht="4.5" customHeight="1" x14ac:dyDescent="0.25">
      <c r="E77" s="288"/>
      <c r="F77" s="288"/>
      <c r="G77" s="289"/>
      <c r="H77" s="289"/>
      <c r="I77" s="289"/>
      <c r="J77" s="289"/>
      <c r="K77" s="289"/>
      <c r="L77" s="289"/>
      <c r="M77" s="288"/>
      <c r="N77" s="288"/>
      <c r="O77" s="44"/>
      <c r="P77" s="44"/>
    </row>
    <row r="78" spans="1:16" x14ac:dyDescent="0.25">
      <c r="A78" s="1104" t="s">
        <v>74</v>
      </c>
      <c r="B78" s="1104"/>
      <c r="C78" s="1104"/>
      <c r="D78" s="1104"/>
    </row>
    <row r="79" spans="1:16" x14ac:dyDescent="0.25">
      <c r="A79" s="1076" t="s">
        <v>128</v>
      </c>
      <c r="B79" s="1076"/>
      <c r="C79" s="1076"/>
    </row>
    <row r="80" spans="1:16" x14ac:dyDescent="0.25">
      <c r="A80" s="1076" t="s">
        <v>76</v>
      </c>
      <c r="B80" s="1076"/>
      <c r="C80" s="1076"/>
    </row>
    <row r="81" spans="1:16" x14ac:dyDescent="0.25">
      <c r="A81" s="836" t="s">
        <v>77</v>
      </c>
      <c r="B81" s="836"/>
      <c r="C81" s="836"/>
      <c r="D81" s="836"/>
      <c r="E81" s="836"/>
    </row>
    <row r="82" spans="1:16" x14ac:dyDescent="0.25">
      <c r="A82" s="1076" t="s">
        <v>78</v>
      </c>
      <c r="B82" s="1076"/>
      <c r="C82" s="1076"/>
    </row>
    <row r="83" spans="1:16" ht="9.75" customHeight="1" x14ac:dyDescent="0.25"/>
    <row r="84" spans="1:16" x14ac:dyDescent="0.25">
      <c r="A84" s="1076" t="s">
        <v>79</v>
      </c>
      <c r="B84" s="1076"/>
      <c r="C84" s="1076"/>
    </row>
    <row r="85" spans="1:16" ht="31.5" customHeight="1" x14ac:dyDescent="0.25">
      <c r="A85" s="842" t="s">
        <v>189</v>
      </c>
      <c r="B85" s="842"/>
      <c r="C85" s="842"/>
      <c r="D85" s="842"/>
      <c r="E85" s="842"/>
      <c r="F85" s="842"/>
      <c r="G85" s="842"/>
      <c r="H85" s="842"/>
      <c r="I85" s="842"/>
      <c r="J85" s="842"/>
      <c r="K85" s="842"/>
      <c r="L85" s="842"/>
      <c r="M85" s="842"/>
      <c r="N85" s="842"/>
      <c r="O85" s="842"/>
      <c r="P85" s="842"/>
    </row>
    <row r="87" spans="1:16" x14ac:dyDescent="0.25">
      <c r="A87" s="836" t="s">
        <v>83</v>
      </c>
      <c r="B87" s="836"/>
      <c r="C87" s="836"/>
      <c r="D87" s="836"/>
      <c r="E87" s="836"/>
      <c r="F87" s="836"/>
      <c r="G87" s="836"/>
      <c r="H87" s="836"/>
      <c r="L87" s="836" t="s">
        <v>84</v>
      </c>
      <c r="M87" s="836"/>
      <c r="N87" s="836"/>
      <c r="O87" s="836"/>
      <c r="P87" s="836"/>
    </row>
    <row r="88" spans="1:16" ht="9" customHeight="1" x14ac:dyDescent="0.25">
      <c r="L88" s="289"/>
      <c r="M88" s="289"/>
      <c r="N88" s="289"/>
      <c r="O88" s="289"/>
      <c r="P88" s="289"/>
    </row>
    <row r="89" spans="1:16" x14ac:dyDescent="0.25">
      <c r="A89" s="836" t="s">
        <v>127</v>
      </c>
      <c r="B89" s="836"/>
      <c r="C89" s="836"/>
      <c r="D89" s="836"/>
      <c r="E89" s="836"/>
      <c r="L89" s="836"/>
      <c r="M89" s="836"/>
      <c r="N89" s="836"/>
      <c r="O89" s="836"/>
      <c r="P89" s="836"/>
    </row>
    <row r="90" spans="1:16" x14ac:dyDescent="0.25">
      <c r="E90" s="289"/>
      <c r="L90" s="836" t="s">
        <v>87</v>
      </c>
      <c r="M90" s="836"/>
      <c r="N90" s="836"/>
      <c r="O90" s="836"/>
      <c r="P90" s="289"/>
    </row>
    <row r="91" spans="1:16" x14ac:dyDescent="0.25">
      <c r="E91" s="289"/>
      <c r="P91" s="289"/>
    </row>
    <row r="92" spans="1:16" x14ac:dyDescent="0.25">
      <c r="A92" s="836" t="s">
        <v>88</v>
      </c>
      <c r="B92" s="836"/>
      <c r="C92" s="836"/>
      <c r="D92" s="836"/>
      <c r="E92" s="836"/>
      <c r="L92" s="836" t="s">
        <v>130</v>
      </c>
      <c r="M92" s="836"/>
      <c r="N92" s="836"/>
      <c r="O92" s="836"/>
      <c r="P92" s="836"/>
    </row>
  </sheetData>
  <mergeCells count="100">
    <mergeCell ref="L90:O90"/>
    <mergeCell ref="A92:E92"/>
    <mergeCell ref="L92:P92"/>
    <mergeCell ref="I55:J55"/>
    <mergeCell ref="A85:P85"/>
    <mergeCell ref="A87:H87"/>
    <mergeCell ref="L87:P87"/>
    <mergeCell ref="A89:E89"/>
    <mergeCell ref="L89:P89"/>
    <mergeCell ref="A78:D78"/>
    <mergeCell ref="A79:C79"/>
    <mergeCell ref="A80:C80"/>
    <mergeCell ref="A81:E81"/>
    <mergeCell ref="A82:C82"/>
    <mergeCell ref="A84:C84"/>
    <mergeCell ref="A75:E75"/>
    <mergeCell ref="G75:L75"/>
    <mergeCell ref="M75:N75"/>
    <mergeCell ref="A76:E76"/>
    <mergeCell ref="G76:L76"/>
    <mergeCell ref="M76:N76"/>
    <mergeCell ref="A74:E74"/>
    <mergeCell ref="G74:L74"/>
    <mergeCell ref="M74:N74"/>
    <mergeCell ref="A67:D67"/>
    <mergeCell ref="H67:J67"/>
    <mergeCell ref="L67:M67"/>
    <mergeCell ref="A70:P70"/>
    <mergeCell ref="A72:C72"/>
    <mergeCell ref="A73:E73"/>
    <mergeCell ref="G73:L73"/>
    <mergeCell ref="M73:N73"/>
    <mergeCell ref="O67:P67"/>
    <mergeCell ref="A68:D68"/>
    <mergeCell ref="H68:J68"/>
    <mergeCell ref="N68:P68"/>
    <mergeCell ref="B64:D64"/>
    <mergeCell ref="A65:D65"/>
    <mergeCell ref="H65:J65"/>
    <mergeCell ref="O65:P65"/>
    <mergeCell ref="A66:D66"/>
    <mergeCell ref="H66:J66"/>
    <mergeCell ref="L66:M66"/>
    <mergeCell ref="N66:P66"/>
    <mergeCell ref="B63:C63"/>
    <mergeCell ref="A55:D56"/>
    <mergeCell ref="A57:D58"/>
    <mergeCell ref="A51:D52"/>
    <mergeCell ref="I51:J51"/>
    <mergeCell ref="A53:D54"/>
    <mergeCell ref="A59:D60"/>
    <mergeCell ref="I59:J59"/>
    <mergeCell ref="A61:D62"/>
    <mergeCell ref="I61:J61"/>
    <mergeCell ref="I62:J62"/>
    <mergeCell ref="A47:D48"/>
    <mergeCell ref="I48:J48"/>
    <mergeCell ref="A49:D50"/>
    <mergeCell ref="I49:J49"/>
    <mergeCell ref="A43:D44"/>
    <mergeCell ref="I43:J43"/>
    <mergeCell ref="A45:D46"/>
    <mergeCell ref="I45:J45"/>
    <mergeCell ref="I46:J46"/>
    <mergeCell ref="A39:D40"/>
    <mergeCell ref="I39:J39"/>
    <mergeCell ref="I40:J40"/>
    <mergeCell ref="A41:D42"/>
    <mergeCell ref="I41:J41"/>
    <mergeCell ref="I42:J42"/>
    <mergeCell ref="A31:D32"/>
    <mergeCell ref="A33:D34"/>
    <mergeCell ref="A35:D36"/>
    <mergeCell ref="I35:J35"/>
    <mergeCell ref="A37:D38"/>
    <mergeCell ref="A29:D30"/>
    <mergeCell ref="A21:D22"/>
    <mergeCell ref="E21:F21"/>
    <mergeCell ref="G21:L21"/>
    <mergeCell ref="M21:P21"/>
    <mergeCell ref="E22:F22"/>
    <mergeCell ref="I22:J22"/>
    <mergeCell ref="A23:D24"/>
    <mergeCell ref="I23:J23"/>
    <mergeCell ref="I24:J24"/>
    <mergeCell ref="A25:D26"/>
    <mergeCell ref="A27:D28"/>
    <mergeCell ref="A20:P20"/>
    <mergeCell ref="A2:P2"/>
    <mergeCell ref="A4:P4"/>
    <mergeCell ref="A6:F6"/>
    <mergeCell ref="A7:D7"/>
    <mergeCell ref="A9:F9"/>
    <mergeCell ref="A11:E11"/>
    <mergeCell ref="F11:P12"/>
    <mergeCell ref="A14:E14"/>
    <mergeCell ref="F14:P14"/>
    <mergeCell ref="A16:E16"/>
    <mergeCell ref="F16:P16"/>
    <mergeCell ref="A18:P18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7"/>
  <sheetViews>
    <sheetView workbookViewId="0">
      <selection sqref="A1:P1048576"/>
    </sheetView>
  </sheetViews>
  <sheetFormatPr defaultRowHeight="15" x14ac:dyDescent="0.25"/>
  <cols>
    <col min="1" max="1" width="9.140625" style="316"/>
    <col min="2" max="2" width="6.140625" style="316" customWidth="1"/>
    <col min="3" max="3" width="3.28515625" style="316" customWidth="1"/>
    <col min="4" max="4" width="3.85546875" style="316" customWidth="1"/>
    <col min="5" max="5" width="7.5703125" style="17" customWidth="1"/>
    <col min="6" max="6" width="6.140625" style="17" customWidth="1"/>
    <col min="7" max="7" width="4.7109375" style="17" customWidth="1"/>
    <col min="8" max="8" width="4.28515625" style="17" customWidth="1"/>
    <col min="9" max="9" width="2.85546875" style="17" customWidth="1"/>
    <col min="10" max="10" width="2" style="17" customWidth="1"/>
    <col min="11" max="11" width="4.7109375" style="17" customWidth="1"/>
    <col min="12" max="12" width="4.85546875" style="17" customWidth="1"/>
    <col min="13" max="13" width="7" style="17" customWidth="1"/>
    <col min="14" max="14" width="6.140625" style="17" customWidth="1"/>
    <col min="15" max="15" width="6.7109375" style="17" customWidth="1"/>
    <col min="16" max="16" width="7" style="17" customWidth="1"/>
  </cols>
  <sheetData>
    <row r="1" spans="1:16" ht="3" customHeight="1" x14ac:dyDescent="0.25"/>
    <row r="2" spans="1:16" ht="18.75" x14ac:dyDescent="0.3">
      <c r="A2" s="883" t="s">
        <v>191</v>
      </c>
      <c r="B2" s="883"/>
      <c r="C2" s="883"/>
      <c r="D2" s="883"/>
      <c r="E2" s="883"/>
      <c r="F2" s="883"/>
      <c r="G2" s="883"/>
      <c r="H2" s="883"/>
      <c r="I2" s="883"/>
      <c r="J2" s="883"/>
      <c r="K2" s="883"/>
      <c r="L2" s="883"/>
      <c r="M2" s="883"/>
      <c r="N2" s="883"/>
      <c r="O2" s="883"/>
      <c r="P2" s="883"/>
    </row>
    <row r="3" spans="1:16" ht="7.5" customHeight="1" x14ac:dyDescent="0.25">
      <c r="A3" s="315"/>
      <c r="B3" s="315"/>
      <c r="C3" s="315"/>
      <c r="D3" s="31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</row>
    <row r="4" spans="1:16" ht="31.5" customHeight="1" x14ac:dyDescent="0.25">
      <c r="A4" s="859" t="s">
        <v>0</v>
      </c>
      <c r="B4" s="859"/>
      <c r="C4" s="859"/>
      <c r="D4" s="859"/>
      <c r="E4" s="859"/>
      <c r="F4" s="859"/>
      <c r="G4" s="859"/>
      <c r="H4" s="859"/>
      <c r="I4" s="859"/>
      <c r="J4" s="859"/>
      <c r="K4" s="859"/>
      <c r="L4" s="859"/>
      <c r="M4" s="859"/>
      <c r="N4" s="859"/>
      <c r="O4" s="859"/>
      <c r="P4" s="859"/>
    </row>
    <row r="5" spans="1:16" ht="6.75" customHeight="1" x14ac:dyDescent="0.25"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x14ac:dyDescent="0.25">
      <c r="A6" s="836" t="s">
        <v>192</v>
      </c>
      <c r="B6" s="836"/>
      <c r="C6" s="836"/>
      <c r="D6" s="836"/>
      <c r="E6" s="836"/>
      <c r="F6" s="836"/>
    </row>
    <row r="7" spans="1:16" x14ac:dyDescent="0.25">
      <c r="A7" s="1076" t="s">
        <v>2</v>
      </c>
      <c r="B7" s="1076"/>
      <c r="C7" s="1076"/>
      <c r="D7" s="1076"/>
      <c r="E7" s="306"/>
    </row>
    <row r="8" spans="1:16" ht="5.25" customHeight="1" x14ac:dyDescent="0.25"/>
    <row r="9" spans="1:16" x14ac:dyDescent="0.25">
      <c r="A9" s="839" t="s">
        <v>3</v>
      </c>
      <c r="B9" s="839"/>
      <c r="C9" s="839"/>
      <c r="D9" s="839"/>
      <c r="E9" s="839"/>
      <c r="F9" s="839"/>
    </row>
    <row r="10" spans="1:16" ht="6" customHeight="1" x14ac:dyDescent="0.25">
      <c r="A10" s="315"/>
      <c r="B10" s="315"/>
      <c r="C10" s="315"/>
      <c r="D10" s="315"/>
      <c r="E10" s="307"/>
      <c r="F10" s="307"/>
    </row>
    <row r="11" spans="1:16" x14ac:dyDescent="0.25">
      <c r="A11" s="860" t="s">
        <v>4</v>
      </c>
      <c r="B11" s="860"/>
      <c r="C11" s="860"/>
      <c r="D11" s="860"/>
      <c r="E11" s="860"/>
      <c r="F11" s="860" t="s">
        <v>5</v>
      </c>
      <c r="G11" s="860"/>
      <c r="H11" s="860"/>
      <c r="I11" s="860"/>
      <c r="J11" s="860"/>
      <c r="K11" s="860"/>
      <c r="L11" s="860"/>
      <c r="M11" s="860"/>
      <c r="N11" s="860"/>
      <c r="O11" s="860"/>
      <c r="P11" s="860"/>
    </row>
    <row r="12" spans="1:16" ht="29.25" customHeight="1" x14ac:dyDescent="0.25">
      <c r="F12" s="860"/>
      <c r="G12" s="860"/>
      <c r="H12" s="860"/>
      <c r="I12" s="860"/>
      <c r="J12" s="860"/>
      <c r="K12" s="860"/>
      <c r="L12" s="860"/>
      <c r="M12" s="860"/>
      <c r="N12" s="860"/>
      <c r="O12" s="860"/>
      <c r="P12" s="860"/>
    </row>
    <row r="13" spans="1:16" ht="5.25" customHeight="1" x14ac:dyDescent="0.25"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</row>
    <row r="14" spans="1:16" ht="27.75" customHeight="1" x14ac:dyDescent="0.25">
      <c r="A14" s="860" t="s">
        <v>10</v>
      </c>
      <c r="B14" s="860"/>
      <c r="C14" s="860"/>
      <c r="D14" s="860"/>
      <c r="E14" s="860"/>
      <c r="F14" s="860" t="s">
        <v>8</v>
      </c>
      <c r="G14" s="860"/>
      <c r="H14" s="860"/>
      <c r="I14" s="860"/>
      <c r="J14" s="860"/>
      <c r="K14" s="860"/>
      <c r="L14" s="860"/>
      <c r="M14" s="860"/>
      <c r="N14" s="860"/>
      <c r="O14" s="860"/>
      <c r="P14" s="860"/>
    </row>
    <row r="15" spans="1:16" x14ac:dyDescent="0.25">
      <c r="E15" s="308"/>
      <c r="F15" s="304"/>
      <c r="G15" s="304"/>
      <c r="H15" s="304"/>
      <c r="I15" s="304"/>
      <c r="J15" s="304"/>
      <c r="K15" s="304"/>
      <c r="L15" s="304"/>
      <c r="M15" s="304"/>
      <c r="N15" s="304"/>
      <c r="O15" s="304"/>
      <c r="P15" s="304"/>
    </row>
    <row r="16" spans="1:16" ht="32.25" customHeight="1" x14ac:dyDescent="0.25">
      <c r="A16" s="860" t="s">
        <v>11</v>
      </c>
      <c r="B16" s="860"/>
      <c r="C16" s="860"/>
      <c r="D16" s="860"/>
      <c r="E16" s="860"/>
      <c r="F16" s="860" t="s">
        <v>12</v>
      </c>
      <c r="G16" s="860"/>
      <c r="H16" s="860"/>
      <c r="I16" s="860"/>
      <c r="J16" s="860"/>
      <c r="K16" s="860"/>
      <c r="L16" s="860"/>
      <c r="M16" s="860"/>
      <c r="N16" s="860"/>
      <c r="O16" s="860"/>
      <c r="P16" s="860"/>
    </row>
    <row r="18" spans="1:16" x14ac:dyDescent="0.25">
      <c r="A18" s="885" t="s">
        <v>13</v>
      </c>
      <c r="B18" s="885"/>
      <c r="C18" s="885"/>
      <c r="D18" s="885"/>
      <c r="E18" s="885"/>
      <c r="F18" s="885"/>
      <c r="G18" s="885"/>
      <c r="H18" s="885"/>
      <c r="I18" s="885"/>
      <c r="J18" s="885"/>
      <c r="K18" s="885"/>
      <c r="L18" s="885"/>
      <c r="M18" s="885"/>
      <c r="N18" s="885"/>
      <c r="O18" s="885"/>
      <c r="P18" s="885"/>
    </row>
    <row r="19" spans="1:16" ht="79.5" customHeight="1" x14ac:dyDescent="0.25">
      <c r="A19" s="859" t="s">
        <v>208</v>
      </c>
      <c r="B19" s="859"/>
      <c r="C19" s="859"/>
      <c r="D19" s="859"/>
      <c r="E19" s="859"/>
      <c r="F19" s="859"/>
      <c r="G19" s="859"/>
      <c r="H19" s="859"/>
      <c r="I19" s="859"/>
      <c r="J19" s="859"/>
      <c r="K19" s="859"/>
      <c r="L19" s="859"/>
      <c r="M19" s="859"/>
      <c r="N19" s="859"/>
      <c r="O19" s="859"/>
      <c r="P19" s="859"/>
    </row>
    <row r="20" spans="1:16" x14ac:dyDescent="0.25">
      <c r="A20" s="1077" t="s">
        <v>17</v>
      </c>
      <c r="B20" s="1078"/>
      <c r="C20" s="1078"/>
      <c r="D20" s="1079"/>
      <c r="E20" s="875" t="s">
        <v>15</v>
      </c>
      <c r="F20" s="876"/>
      <c r="G20" s="886" t="s">
        <v>131</v>
      </c>
      <c r="H20" s="887"/>
      <c r="I20" s="887"/>
      <c r="J20" s="887"/>
      <c r="K20" s="887"/>
      <c r="L20" s="888"/>
      <c r="M20" s="906" t="s">
        <v>16</v>
      </c>
      <c r="N20" s="907"/>
      <c r="O20" s="907"/>
      <c r="P20" s="908"/>
    </row>
    <row r="21" spans="1:16" x14ac:dyDescent="0.25">
      <c r="A21" s="1080"/>
      <c r="B21" s="1081"/>
      <c r="C21" s="1081"/>
      <c r="D21" s="1082"/>
      <c r="E21" s="875" t="s">
        <v>18</v>
      </c>
      <c r="F21" s="876"/>
      <c r="G21" s="20" t="s">
        <v>29</v>
      </c>
      <c r="H21" s="20" t="s">
        <v>27</v>
      </c>
      <c r="I21" s="875" t="s">
        <v>28</v>
      </c>
      <c r="J21" s="876"/>
      <c r="K21" s="21" t="s">
        <v>50</v>
      </c>
      <c r="L21" s="21" t="s">
        <v>51</v>
      </c>
      <c r="M21" s="21" t="s">
        <v>50</v>
      </c>
      <c r="N21" s="22" t="s">
        <v>19</v>
      </c>
      <c r="O21" s="22" t="s">
        <v>20</v>
      </c>
      <c r="P21" s="100" t="s">
        <v>126</v>
      </c>
    </row>
    <row r="22" spans="1:16" x14ac:dyDescent="0.25">
      <c r="A22" s="1095" t="s">
        <v>194</v>
      </c>
      <c r="B22" s="1096"/>
      <c r="C22" s="1096"/>
      <c r="D22" s="1097"/>
      <c r="E22" s="261" t="s">
        <v>22</v>
      </c>
      <c r="F22" s="262">
        <v>1</v>
      </c>
      <c r="G22" s="263"/>
      <c r="H22" s="268"/>
      <c r="I22" s="318"/>
      <c r="J22" s="319"/>
      <c r="K22" s="319"/>
      <c r="L22" s="319"/>
      <c r="M22" s="319"/>
      <c r="N22" s="262"/>
      <c r="O22" s="262"/>
      <c r="P22" s="266"/>
    </row>
    <row r="23" spans="1:16" x14ac:dyDescent="0.25">
      <c r="A23" s="1098"/>
      <c r="B23" s="1099"/>
      <c r="C23" s="1099"/>
      <c r="D23" s="1100"/>
      <c r="E23" s="261" t="s">
        <v>18</v>
      </c>
      <c r="F23" s="262">
        <v>53</v>
      </c>
      <c r="G23" s="263"/>
      <c r="H23" s="268"/>
      <c r="I23" s="318"/>
      <c r="J23" s="319"/>
      <c r="K23" s="319"/>
      <c r="L23" s="319"/>
      <c r="M23" s="319"/>
      <c r="N23" s="262"/>
      <c r="O23" s="262"/>
      <c r="P23" s="266"/>
    </row>
    <row r="24" spans="1:16" x14ac:dyDescent="0.25">
      <c r="A24" s="1083" t="s">
        <v>180</v>
      </c>
      <c r="B24" s="1084"/>
      <c r="C24" s="1084"/>
      <c r="D24" s="1085"/>
      <c r="E24" s="261" t="s">
        <v>22</v>
      </c>
      <c r="F24" s="262">
        <v>0</v>
      </c>
      <c r="G24" s="263"/>
      <c r="H24" s="268"/>
      <c r="I24" s="312"/>
      <c r="J24" s="313"/>
      <c r="K24" s="313"/>
      <c r="L24" s="313"/>
      <c r="M24" s="313"/>
      <c r="N24" s="262"/>
      <c r="O24" s="262"/>
      <c r="P24" s="266"/>
    </row>
    <row r="25" spans="1:16" x14ac:dyDescent="0.25">
      <c r="A25" s="1086"/>
      <c r="B25" s="1087"/>
      <c r="C25" s="1087"/>
      <c r="D25" s="1088"/>
      <c r="E25" s="261" t="s">
        <v>18</v>
      </c>
      <c r="F25" s="262">
        <v>10</v>
      </c>
      <c r="G25" s="263"/>
      <c r="H25" s="268"/>
      <c r="I25" s="312"/>
      <c r="J25" s="313"/>
      <c r="K25" s="313"/>
      <c r="L25" s="313"/>
      <c r="M25" s="313"/>
      <c r="N25" s="262"/>
      <c r="O25" s="262"/>
      <c r="P25" s="266"/>
    </row>
    <row r="26" spans="1:16" x14ac:dyDescent="0.25">
      <c r="A26" s="1083" t="s">
        <v>38</v>
      </c>
      <c r="B26" s="1084"/>
      <c r="C26" s="1084"/>
      <c r="D26" s="1085"/>
      <c r="E26" s="261" t="s">
        <v>22</v>
      </c>
      <c r="F26" s="262">
        <v>9</v>
      </c>
      <c r="G26" s="263"/>
      <c r="H26" s="268"/>
      <c r="I26" s="320"/>
      <c r="J26" s="321"/>
      <c r="K26" s="321"/>
      <c r="L26" s="321">
        <v>9</v>
      </c>
      <c r="M26" s="321"/>
      <c r="N26" s="262"/>
      <c r="O26" s="262"/>
      <c r="P26" s="266"/>
    </row>
    <row r="27" spans="1:16" ht="15.75" customHeight="1" x14ac:dyDescent="0.25">
      <c r="A27" s="1086"/>
      <c r="B27" s="1087"/>
      <c r="C27" s="1087"/>
      <c r="D27" s="1088"/>
      <c r="E27" s="261" t="s">
        <v>18</v>
      </c>
      <c r="F27" s="262">
        <v>266</v>
      </c>
      <c r="G27" s="263"/>
      <c r="H27" s="268"/>
      <c r="I27" s="320"/>
      <c r="J27" s="321"/>
      <c r="K27" s="321"/>
      <c r="L27" s="321"/>
      <c r="M27" s="321"/>
      <c r="N27" s="262"/>
      <c r="O27" s="262"/>
      <c r="P27" s="266"/>
    </row>
    <row r="28" spans="1:16" x14ac:dyDescent="0.25">
      <c r="A28" s="1083" t="s">
        <v>195</v>
      </c>
      <c r="B28" s="1084"/>
      <c r="C28" s="1084"/>
      <c r="D28" s="1085"/>
      <c r="E28" s="261" t="s">
        <v>22</v>
      </c>
      <c r="F28" s="262">
        <v>0</v>
      </c>
      <c r="G28" s="263"/>
      <c r="H28" s="268"/>
      <c r="I28" s="322"/>
      <c r="J28" s="323"/>
      <c r="K28" s="323"/>
      <c r="L28" s="323">
        <v>3</v>
      </c>
      <c r="M28" s="323"/>
      <c r="N28" s="262"/>
      <c r="O28" s="262"/>
      <c r="P28" s="266"/>
    </row>
    <row r="29" spans="1:16" ht="15" customHeight="1" x14ac:dyDescent="0.25">
      <c r="A29" s="1086"/>
      <c r="B29" s="1087"/>
      <c r="C29" s="1087"/>
      <c r="D29" s="1088"/>
      <c r="E29" s="261" t="s">
        <v>18</v>
      </c>
      <c r="F29" s="262">
        <v>0</v>
      </c>
      <c r="G29" s="263"/>
      <c r="H29" s="268"/>
      <c r="I29" s="322"/>
      <c r="J29" s="323"/>
      <c r="K29" s="323"/>
      <c r="L29" s="323"/>
      <c r="M29" s="323"/>
      <c r="N29" s="262"/>
      <c r="O29" s="262"/>
      <c r="P29" s="266"/>
    </row>
    <row r="30" spans="1:16" ht="14.25" customHeight="1" x14ac:dyDescent="0.25">
      <c r="A30" s="1095" t="s">
        <v>196</v>
      </c>
      <c r="B30" s="1096"/>
      <c r="C30" s="1096"/>
      <c r="D30" s="1097"/>
      <c r="E30" s="261" t="s">
        <v>22</v>
      </c>
      <c r="F30" s="262">
        <v>0</v>
      </c>
      <c r="G30" s="263"/>
      <c r="H30" s="268"/>
      <c r="I30" s="324"/>
      <c r="J30" s="325"/>
      <c r="K30" s="325"/>
      <c r="L30" s="325"/>
      <c r="M30" s="325"/>
      <c r="N30" s="262"/>
      <c r="O30" s="262"/>
      <c r="P30" s="266"/>
    </row>
    <row r="31" spans="1:16" ht="12.75" customHeight="1" x14ac:dyDescent="0.25">
      <c r="A31" s="1098"/>
      <c r="B31" s="1099"/>
      <c r="C31" s="1099"/>
      <c r="D31" s="1100"/>
      <c r="E31" s="261" t="s">
        <v>18</v>
      </c>
      <c r="F31" s="262">
        <v>2</v>
      </c>
      <c r="G31" s="263"/>
      <c r="H31" s="268"/>
      <c r="I31" s="324"/>
      <c r="J31" s="325"/>
      <c r="K31" s="325"/>
      <c r="L31" s="325"/>
      <c r="M31" s="325"/>
      <c r="N31" s="262"/>
      <c r="O31" s="262"/>
      <c r="P31" s="266"/>
    </row>
    <row r="32" spans="1:16" x14ac:dyDescent="0.25">
      <c r="A32" s="1083" t="s">
        <v>39</v>
      </c>
      <c r="B32" s="1084"/>
      <c r="C32" s="1084"/>
      <c r="D32" s="1085"/>
      <c r="E32" s="261" t="s">
        <v>22</v>
      </c>
      <c r="F32" s="262">
        <v>2</v>
      </c>
      <c r="G32" s="263"/>
      <c r="H32" s="268"/>
      <c r="I32" s="1034"/>
      <c r="J32" s="1035"/>
      <c r="K32" s="321"/>
      <c r="L32" s="321"/>
      <c r="M32" s="321"/>
      <c r="N32" s="262"/>
      <c r="O32" s="262"/>
      <c r="P32" s="266"/>
    </row>
    <row r="33" spans="1:16" x14ac:dyDescent="0.25">
      <c r="A33" s="1086"/>
      <c r="B33" s="1087"/>
      <c r="C33" s="1087"/>
      <c r="D33" s="1088"/>
      <c r="E33" s="261" t="s">
        <v>18</v>
      </c>
      <c r="F33" s="262">
        <v>12</v>
      </c>
      <c r="G33" s="263"/>
      <c r="H33" s="268"/>
      <c r="I33" s="320"/>
      <c r="J33" s="321"/>
      <c r="K33" s="321"/>
      <c r="L33" s="321"/>
      <c r="M33" s="321"/>
      <c r="N33" s="262"/>
      <c r="O33" s="262"/>
      <c r="P33" s="266"/>
    </row>
    <row r="34" spans="1:16" x14ac:dyDescent="0.25">
      <c r="A34" s="1083" t="s">
        <v>193</v>
      </c>
      <c r="B34" s="1084"/>
      <c r="C34" s="1084"/>
      <c r="D34" s="1085"/>
      <c r="E34" s="261" t="s">
        <v>22</v>
      </c>
      <c r="F34" s="262">
        <v>0</v>
      </c>
      <c r="G34" s="263"/>
      <c r="H34" s="268"/>
      <c r="I34" s="312"/>
      <c r="J34" s="313"/>
      <c r="K34" s="313"/>
      <c r="L34" s="313">
        <v>10</v>
      </c>
      <c r="M34" s="313"/>
      <c r="N34" s="262"/>
      <c r="O34" s="262"/>
      <c r="P34" s="266"/>
    </row>
    <row r="35" spans="1:16" ht="12.75" customHeight="1" x14ac:dyDescent="0.25">
      <c r="A35" s="1086"/>
      <c r="B35" s="1087"/>
      <c r="C35" s="1087"/>
      <c r="D35" s="1088"/>
      <c r="E35" s="261" t="s">
        <v>18</v>
      </c>
      <c r="F35" s="262">
        <v>0</v>
      </c>
      <c r="G35" s="263"/>
      <c r="H35" s="268"/>
      <c r="I35" s="312"/>
      <c r="J35" s="313"/>
      <c r="K35" s="313"/>
      <c r="L35" s="313"/>
      <c r="M35" s="313"/>
      <c r="N35" s="262"/>
      <c r="O35" s="262"/>
      <c r="P35" s="266"/>
    </row>
    <row r="36" spans="1:16" x14ac:dyDescent="0.25">
      <c r="A36" s="1089" t="s">
        <v>121</v>
      </c>
      <c r="B36" s="1090"/>
      <c r="C36" s="1090"/>
      <c r="D36" s="1091"/>
      <c r="E36" s="266" t="s">
        <v>22</v>
      </c>
      <c r="F36" s="262">
        <v>9</v>
      </c>
      <c r="G36" s="263"/>
      <c r="H36" s="268"/>
      <c r="I36" s="1034"/>
      <c r="J36" s="1035"/>
      <c r="K36" s="313"/>
      <c r="L36" s="313"/>
      <c r="M36" s="313"/>
      <c r="N36" s="262"/>
      <c r="O36" s="262"/>
      <c r="P36" s="266"/>
    </row>
    <row r="37" spans="1:16" x14ac:dyDescent="0.25">
      <c r="A37" s="1092"/>
      <c r="B37" s="1093"/>
      <c r="C37" s="1093"/>
      <c r="D37" s="1094"/>
      <c r="E37" s="261" t="s">
        <v>18</v>
      </c>
      <c r="F37" s="262">
        <v>194</v>
      </c>
      <c r="G37" s="263"/>
      <c r="H37" s="268"/>
      <c r="I37" s="1034"/>
      <c r="J37" s="1035"/>
      <c r="K37" s="313"/>
      <c r="L37" s="313"/>
      <c r="M37" s="313"/>
      <c r="N37" s="262"/>
      <c r="O37" s="269"/>
      <c r="P37" s="270"/>
    </row>
    <row r="38" spans="1:16" x14ac:dyDescent="0.25">
      <c r="A38" s="1089" t="s">
        <v>138</v>
      </c>
      <c r="B38" s="1090"/>
      <c r="C38" s="1090"/>
      <c r="D38" s="1091"/>
      <c r="E38" s="261" t="s">
        <v>22</v>
      </c>
      <c r="F38" s="262">
        <v>0</v>
      </c>
      <c r="G38" s="263"/>
      <c r="H38" s="263"/>
      <c r="I38" s="1034"/>
      <c r="J38" s="1035"/>
      <c r="K38" s="319"/>
      <c r="L38" s="319">
        <v>1</v>
      </c>
      <c r="M38" s="319"/>
      <c r="N38" s="262">
        <v>2</v>
      </c>
      <c r="O38" s="262"/>
      <c r="P38" s="266"/>
    </row>
    <row r="39" spans="1:16" x14ac:dyDescent="0.25">
      <c r="A39" s="1092"/>
      <c r="B39" s="1093"/>
      <c r="C39" s="1093"/>
      <c r="D39" s="1094"/>
      <c r="E39" s="261" t="s">
        <v>18</v>
      </c>
      <c r="F39" s="262">
        <v>261</v>
      </c>
      <c r="G39" s="263"/>
      <c r="H39" s="268"/>
      <c r="I39" s="1034"/>
      <c r="J39" s="1035"/>
      <c r="K39" s="319"/>
      <c r="L39" s="319"/>
      <c r="M39" s="319"/>
      <c r="N39" s="262"/>
      <c r="O39" s="262"/>
      <c r="P39" s="266"/>
    </row>
    <row r="40" spans="1:16" x14ac:dyDescent="0.25">
      <c r="A40" s="1126" t="s">
        <v>120</v>
      </c>
      <c r="B40" s="1127"/>
      <c r="C40" s="1127"/>
      <c r="D40" s="1128"/>
      <c r="E40" s="261" t="s">
        <v>22</v>
      </c>
      <c r="F40" s="262">
        <v>4</v>
      </c>
      <c r="G40" s="263"/>
      <c r="H40" s="268"/>
      <c r="I40" s="324"/>
      <c r="J40" s="325"/>
      <c r="K40" s="325"/>
      <c r="L40" s="325"/>
      <c r="M40" s="325"/>
      <c r="N40" s="262"/>
      <c r="O40" s="262"/>
      <c r="P40" s="266"/>
    </row>
    <row r="41" spans="1:16" x14ac:dyDescent="0.25">
      <c r="A41" s="1129"/>
      <c r="B41" s="1130"/>
      <c r="C41" s="1130"/>
      <c r="D41" s="1131"/>
      <c r="E41" s="261" t="s">
        <v>18</v>
      </c>
      <c r="F41" s="262">
        <v>52</v>
      </c>
      <c r="G41" s="263"/>
      <c r="H41" s="268"/>
      <c r="I41" s="324"/>
      <c r="J41" s="325"/>
      <c r="K41" s="325"/>
      <c r="L41" s="325"/>
      <c r="M41" s="325"/>
      <c r="N41" s="262"/>
      <c r="O41" s="262"/>
      <c r="P41" s="266"/>
    </row>
    <row r="42" spans="1:16" x14ac:dyDescent="0.25">
      <c r="A42" s="1089" t="s">
        <v>21</v>
      </c>
      <c r="B42" s="1090"/>
      <c r="C42" s="1090"/>
      <c r="D42" s="1091"/>
      <c r="E42" s="261" t="s">
        <v>22</v>
      </c>
      <c r="F42" s="262">
        <v>0</v>
      </c>
      <c r="G42" s="263">
        <v>2</v>
      </c>
      <c r="H42" s="268"/>
      <c r="I42" s="1034"/>
      <c r="J42" s="1035"/>
      <c r="K42" s="313"/>
      <c r="L42" s="313">
        <v>18</v>
      </c>
      <c r="M42" s="313">
        <v>2</v>
      </c>
      <c r="N42" s="262"/>
      <c r="O42" s="262"/>
      <c r="P42" s="266"/>
    </row>
    <row r="43" spans="1:16" x14ac:dyDescent="0.25">
      <c r="A43" s="1092"/>
      <c r="B43" s="1093"/>
      <c r="C43" s="1093"/>
      <c r="D43" s="1094"/>
      <c r="E43" s="261" t="s">
        <v>18</v>
      </c>
      <c r="F43" s="262">
        <v>0</v>
      </c>
      <c r="G43" s="263"/>
      <c r="H43" s="268"/>
      <c r="I43" s="312"/>
      <c r="J43" s="313"/>
      <c r="K43" s="313"/>
      <c r="L43" s="313"/>
      <c r="M43" s="313"/>
      <c r="N43" s="262"/>
      <c r="O43" s="262"/>
      <c r="P43" s="266"/>
    </row>
    <row r="44" spans="1:16" x14ac:dyDescent="0.25">
      <c r="A44" s="1089" t="s">
        <v>42</v>
      </c>
      <c r="B44" s="1090"/>
      <c r="C44" s="1090"/>
      <c r="D44" s="1091"/>
      <c r="E44" s="261" t="s">
        <v>22</v>
      </c>
      <c r="F44" s="262">
        <v>39</v>
      </c>
      <c r="G44" s="263"/>
      <c r="H44" s="263"/>
      <c r="I44" s="1034"/>
      <c r="J44" s="1035"/>
      <c r="K44" s="325"/>
      <c r="L44" s="325">
        <v>12</v>
      </c>
      <c r="M44" s="325"/>
      <c r="N44" s="262"/>
      <c r="O44" s="262"/>
      <c r="P44" s="261"/>
    </row>
    <row r="45" spans="1:16" x14ac:dyDescent="0.25">
      <c r="A45" s="1092"/>
      <c r="B45" s="1093"/>
      <c r="C45" s="1093"/>
      <c r="D45" s="1094"/>
      <c r="E45" s="261" t="s">
        <v>18</v>
      </c>
      <c r="F45" s="262">
        <v>444</v>
      </c>
      <c r="G45" s="263"/>
      <c r="H45" s="263"/>
      <c r="I45" s="1034"/>
      <c r="J45" s="1035"/>
      <c r="K45" s="325"/>
      <c r="L45" s="325"/>
      <c r="M45" s="325"/>
      <c r="N45" s="262"/>
      <c r="O45" s="262"/>
      <c r="P45" s="266"/>
    </row>
    <row r="46" spans="1:16" x14ac:dyDescent="0.25">
      <c r="A46" s="1126" t="s">
        <v>145</v>
      </c>
      <c r="B46" s="1127"/>
      <c r="C46" s="1127"/>
      <c r="D46" s="1128"/>
      <c r="E46" s="261" t="s">
        <v>22</v>
      </c>
      <c r="F46" s="262">
        <v>0</v>
      </c>
      <c r="G46" s="263"/>
      <c r="H46" s="263"/>
      <c r="I46" s="312"/>
      <c r="J46" s="313"/>
      <c r="K46" s="313"/>
      <c r="L46" s="313">
        <v>2</v>
      </c>
      <c r="M46" s="313"/>
      <c r="N46" s="262"/>
      <c r="O46" s="262"/>
      <c r="P46" s="266"/>
    </row>
    <row r="47" spans="1:16" x14ac:dyDescent="0.25">
      <c r="A47" s="1129"/>
      <c r="B47" s="1130"/>
      <c r="C47" s="1130"/>
      <c r="D47" s="1131"/>
      <c r="E47" s="261" t="s">
        <v>18</v>
      </c>
      <c r="F47" s="262">
        <v>10</v>
      </c>
      <c r="G47" s="263"/>
      <c r="H47" s="263"/>
      <c r="I47" s="312"/>
      <c r="J47" s="313"/>
      <c r="K47" s="313"/>
      <c r="L47" s="313"/>
      <c r="M47" s="313"/>
      <c r="N47" s="262"/>
      <c r="O47" s="262"/>
      <c r="P47" s="266"/>
    </row>
    <row r="48" spans="1:16" x14ac:dyDescent="0.25">
      <c r="A48" s="1089" t="s">
        <v>141</v>
      </c>
      <c r="B48" s="1090"/>
      <c r="C48" s="1090"/>
      <c r="D48" s="1091"/>
      <c r="E48" s="261" t="s">
        <v>22</v>
      </c>
      <c r="F48" s="262">
        <v>2</v>
      </c>
      <c r="G48" s="263"/>
      <c r="H48" s="263"/>
      <c r="I48" s="318"/>
      <c r="J48" s="319"/>
      <c r="K48" s="319"/>
      <c r="L48" s="319"/>
      <c r="M48" s="319"/>
      <c r="N48" s="262"/>
      <c r="O48" s="262"/>
      <c r="P48" s="266"/>
    </row>
    <row r="49" spans="1:17" x14ac:dyDescent="0.25">
      <c r="A49" s="1092"/>
      <c r="B49" s="1093"/>
      <c r="C49" s="1093"/>
      <c r="D49" s="1094"/>
      <c r="E49" s="261" t="s">
        <v>18</v>
      </c>
      <c r="F49" s="262">
        <v>49</v>
      </c>
      <c r="G49" s="263"/>
      <c r="H49" s="263"/>
      <c r="I49" s="1034"/>
      <c r="J49" s="1035"/>
      <c r="K49" s="319"/>
      <c r="L49" s="319"/>
      <c r="M49" s="319"/>
      <c r="N49" s="262"/>
      <c r="O49" s="262"/>
      <c r="P49" s="266"/>
    </row>
    <row r="50" spans="1:17" x14ac:dyDescent="0.25">
      <c r="A50" s="1089" t="s">
        <v>45</v>
      </c>
      <c r="B50" s="1090"/>
      <c r="C50" s="1090"/>
      <c r="D50" s="1091"/>
      <c r="E50" s="261" t="s">
        <v>22</v>
      </c>
      <c r="F50" s="262">
        <v>0</v>
      </c>
      <c r="G50" s="263"/>
      <c r="H50" s="263"/>
      <c r="I50" s="1034"/>
      <c r="J50" s="1035"/>
      <c r="K50" s="321"/>
      <c r="L50" s="321"/>
      <c r="M50" s="321"/>
      <c r="N50" s="262"/>
      <c r="O50" s="262"/>
      <c r="P50" s="266"/>
    </row>
    <row r="51" spans="1:17" x14ac:dyDescent="0.25">
      <c r="A51" s="1092"/>
      <c r="B51" s="1093"/>
      <c r="C51" s="1093"/>
      <c r="D51" s="1094"/>
      <c r="E51" s="261" t="s">
        <v>18</v>
      </c>
      <c r="F51" s="262">
        <v>21</v>
      </c>
      <c r="G51" s="263"/>
      <c r="H51" s="263"/>
      <c r="I51" s="320"/>
      <c r="J51" s="321"/>
      <c r="K51" s="321"/>
      <c r="L51" s="321"/>
      <c r="M51" s="321"/>
      <c r="N51" s="262"/>
      <c r="O51" s="262"/>
      <c r="P51" s="266"/>
    </row>
    <row r="52" spans="1:17" x14ac:dyDescent="0.25">
      <c r="A52" s="1089" t="s">
        <v>142</v>
      </c>
      <c r="B52" s="1090"/>
      <c r="C52" s="1090"/>
      <c r="D52" s="1091"/>
      <c r="E52" s="261" t="s">
        <v>22</v>
      </c>
      <c r="F52" s="262">
        <v>1</v>
      </c>
      <c r="G52" s="263"/>
      <c r="H52" s="263">
        <v>1</v>
      </c>
      <c r="I52" s="1034"/>
      <c r="J52" s="1035"/>
      <c r="K52" s="313">
        <v>1</v>
      </c>
      <c r="L52" s="313">
        <v>1</v>
      </c>
      <c r="M52" s="313"/>
      <c r="N52" s="262"/>
      <c r="O52" s="262"/>
      <c r="P52" s="266"/>
    </row>
    <row r="53" spans="1:17" x14ac:dyDescent="0.25">
      <c r="A53" s="1092"/>
      <c r="B53" s="1093"/>
      <c r="C53" s="1093"/>
      <c r="D53" s="1094"/>
      <c r="E53" s="261" t="s">
        <v>18</v>
      </c>
      <c r="F53" s="262">
        <v>8</v>
      </c>
      <c r="G53" s="263"/>
      <c r="H53" s="263"/>
      <c r="I53" s="312"/>
      <c r="J53" s="313"/>
      <c r="K53" s="313"/>
      <c r="L53" s="313"/>
      <c r="M53" s="313"/>
      <c r="N53" s="262"/>
      <c r="O53" s="262"/>
      <c r="P53" s="266"/>
    </row>
    <row r="54" spans="1:17" x14ac:dyDescent="0.25">
      <c r="A54" s="1089" t="s">
        <v>152</v>
      </c>
      <c r="B54" s="1090"/>
      <c r="C54" s="1090"/>
      <c r="D54" s="1091"/>
      <c r="E54" s="261" t="s">
        <v>22</v>
      </c>
      <c r="F54" s="262">
        <v>1</v>
      </c>
      <c r="G54" s="263"/>
      <c r="H54" s="263"/>
      <c r="I54" s="312"/>
      <c r="J54" s="313"/>
      <c r="K54" s="313"/>
      <c r="L54" s="313"/>
      <c r="M54" s="313"/>
      <c r="N54" s="262">
        <v>1</v>
      </c>
      <c r="O54" s="262"/>
      <c r="P54" s="266"/>
    </row>
    <row r="55" spans="1:17" x14ac:dyDescent="0.25">
      <c r="A55" s="1092"/>
      <c r="B55" s="1093"/>
      <c r="C55" s="1093"/>
      <c r="D55" s="1094"/>
      <c r="E55" s="261" t="s">
        <v>18</v>
      </c>
      <c r="F55" s="262">
        <v>20</v>
      </c>
      <c r="G55" s="263"/>
      <c r="H55" s="263"/>
      <c r="I55" s="312"/>
      <c r="J55" s="313"/>
      <c r="K55" s="313"/>
      <c r="L55" s="313"/>
      <c r="M55" s="313"/>
      <c r="N55" s="262"/>
      <c r="O55" s="262"/>
      <c r="P55" s="266"/>
    </row>
    <row r="56" spans="1:17" x14ac:dyDescent="0.25">
      <c r="A56" s="1089" t="s">
        <v>123</v>
      </c>
      <c r="B56" s="1090"/>
      <c r="C56" s="1090"/>
      <c r="D56" s="1091"/>
      <c r="E56" s="261" t="s">
        <v>22</v>
      </c>
      <c r="F56" s="262">
        <v>0</v>
      </c>
      <c r="G56" s="263"/>
      <c r="H56" s="263"/>
      <c r="I56" s="1034"/>
      <c r="J56" s="1035"/>
      <c r="K56" s="313"/>
      <c r="L56" s="313"/>
      <c r="M56" s="313"/>
      <c r="N56" s="262"/>
      <c r="O56" s="262"/>
      <c r="P56" s="266"/>
    </row>
    <row r="57" spans="1:17" x14ac:dyDescent="0.25">
      <c r="A57" s="1092"/>
      <c r="B57" s="1093"/>
      <c r="C57" s="1093"/>
      <c r="D57" s="1094"/>
      <c r="E57" s="261" t="s">
        <v>18</v>
      </c>
      <c r="F57" s="262">
        <v>12</v>
      </c>
      <c r="G57" s="263"/>
      <c r="H57" s="263"/>
      <c r="I57" s="312"/>
      <c r="J57" s="313"/>
      <c r="K57" s="313"/>
      <c r="L57" s="313"/>
      <c r="M57" s="313"/>
      <c r="N57" s="262"/>
      <c r="O57" s="262"/>
      <c r="P57" s="266"/>
    </row>
    <row r="58" spans="1:17" x14ac:dyDescent="0.25">
      <c r="A58" s="1126" t="s">
        <v>43</v>
      </c>
      <c r="B58" s="1127"/>
      <c r="C58" s="1127"/>
      <c r="D58" s="1128"/>
      <c r="E58" s="261" t="s">
        <v>22</v>
      </c>
      <c r="F58" s="262">
        <v>0</v>
      </c>
      <c r="G58" s="263"/>
      <c r="H58" s="263"/>
      <c r="I58" s="324"/>
      <c r="J58" s="325"/>
      <c r="K58" s="325"/>
      <c r="L58" s="325"/>
      <c r="M58" s="325"/>
      <c r="N58" s="262"/>
      <c r="O58" s="262"/>
      <c r="P58" s="266"/>
    </row>
    <row r="59" spans="1:17" x14ac:dyDescent="0.25">
      <c r="A59" s="1129"/>
      <c r="B59" s="1130"/>
      <c r="C59" s="1130"/>
      <c r="D59" s="1131"/>
      <c r="E59" s="261" t="s">
        <v>18</v>
      </c>
      <c r="F59" s="262">
        <v>11</v>
      </c>
      <c r="G59" s="263"/>
      <c r="H59" s="263"/>
      <c r="I59" s="324"/>
      <c r="J59" s="325"/>
      <c r="K59" s="325"/>
      <c r="L59" s="325"/>
      <c r="M59" s="325">
        <v>1</v>
      </c>
      <c r="N59" s="262"/>
      <c r="O59" s="262"/>
      <c r="P59" s="266"/>
    </row>
    <row r="60" spans="1:17" x14ac:dyDescent="0.25">
      <c r="A60" s="1101" t="s">
        <v>44</v>
      </c>
      <c r="B60" s="1101"/>
      <c r="C60" s="1101"/>
      <c r="D60" s="1101"/>
      <c r="E60" s="261" t="s">
        <v>22</v>
      </c>
      <c r="F60" s="262">
        <v>1</v>
      </c>
      <c r="G60" s="263">
        <v>1</v>
      </c>
      <c r="H60" s="263"/>
      <c r="I60" s="318"/>
      <c r="J60" s="319"/>
      <c r="K60" s="319"/>
      <c r="L60" s="319">
        <v>4</v>
      </c>
      <c r="M60" s="319"/>
      <c r="N60" s="262"/>
      <c r="O60" s="262"/>
      <c r="P60" s="266"/>
      <c r="Q60" s="159"/>
    </row>
    <row r="61" spans="1:17" x14ac:dyDescent="0.25">
      <c r="A61" s="1101"/>
      <c r="B61" s="1101"/>
      <c r="C61" s="1101"/>
      <c r="D61" s="1101"/>
      <c r="E61" s="261" t="s">
        <v>18</v>
      </c>
      <c r="F61" s="262">
        <v>314</v>
      </c>
      <c r="G61" s="263"/>
      <c r="H61" s="263"/>
      <c r="I61" s="318"/>
      <c r="J61" s="319"/>
      <c r="K61" s="319"/>
      <c r="L61" s="319"/>
      <c r="M61" s="319"/>
      <c r="N61" s="262"/>
      <c r="O61" s="262"/>
      <c r="P61" s="266"/>
      <c r="Q61" s="159"/>
    </row>
    <row r="62" spans="1:17" x14ac:dyDescent="0.25">
      <c r="A62" s="1126" t="s">
        <v>103</v>
      </c>
      <c r="B62" s="1127"/>
      <c r="C62" s="1127"/>
      <c r="D62" s="1128"/>
      <c r="E62" s="261" t="s">
        <v>22</v>
      </c>
      <c r="F62" s="262">
        <v>0</v>
      </c>
      <c r="G62" s="263"/>
      <c r="H62" s="263"/>
      <c r="I62" s="312"/>
      <c r="J62" s="313"/>
      <c r="K62" s="313"/>
      <c r="L62" s="313"/>
      <c r="M62" s="313"/>
      <c r="N62" s="262"/>
      <c r="O62" s="262"/>
      <c r="P62" s="266"/>
      <c r="Q62" s="159"/>
    </row>
    <row r="63" spans="1:17" x14ac:dyDescent="0.25">
      <c r="A63" s="1129"/>
      <c r="B63" s="1130"/>
      <c r="C63" s="1130"/>
      <c r="D63" s="1131"/>
      <c r="E63" s="261" t="s">
        <v>18</v>
      </c>
      <c r="F63" s="262">
        <v>8</v>
      </c>
      <c r="G63" s="263"/>
      <c r="H63" s="263"/>
      <c r="I63" s="312"/>
      <c r="J63" s="313"/>
      <c r="K63" s="313"/>
      <c r="L63" s="313"/>
      <c r="M63" s="313"/>
      <c r="N63" s="262"/>
      <c r="O63" s="262"/>
      <c r="P63" s="266"/>
      <c r="Q63" s="159"/>
    </row>
    <row r="64" spans="1:17" x14ac:dyDescent="0.25">
      <c r="A64" s="1089" t="s">
        <v>41</v>
      </c>
      <c r="B64" s="1090"/>
      <c r="C64" s="1090"/>
      <c r="D64" s="1091"/>
      <c r="E64" s="261" t="s">
        <v>22</v>
      </c>
      <c r="F64" s="262">
        <v>1</v>
      </c>
      <c r="G64" s="263"/>
      <c r="H64" s="263"/>
      <c r="I64" s="1034"/>
      <c r="J64" s="1035"/>
      <c r="K64" s="313"/>
      <c r="L64" s="313"/>
      <c r="M64" s="313"/>
      <c r="N64" s="262"/>
      <c r="O64" s="262"/>
      <c r="P64" s="263"/>
    </row>
    <row r="65" spans="1:16" x14ac:dyDescent="0.25">
      <c r="A65" s="1092"/>
      <c r="B65" s="1093"/>
      <c r="C65" s="1093"/>
      <c r="D65" s="1094"/>
      <c r="E65" s="261" t="s">
        <v>18</v>
      </c>
      <c r="F65" s="262">
        <v>2</v>
      </c>
      <c r="G65" s="263"/>
      <c r="H65" s="263"/>
      <c r="I65" s="312"/>
      <c r="J65" s="313"/>
      <c r="K65" s="313"/>
      <c r="L65" s="313"/>
      <c r="M65" s="313"/>
      <c r="N65" s="262"/>
      <c r="O65" s="262"/>
      <c r="P65" s="266"/>
    </row>
    <row r="66" spans="1:16" x14ac:dyDescent="0.25">
      <c r="A66" s="1103" t="s">
        <v>61</v>
      </c>
      <c r="B66" s="1103"/>
      <c r="C66" s="1103"/>
      <c r="D66" s="1103"/>
      <c r="E66" s="59" t="s">
        <v>22</v>
      </c>
      <c r="F66" s="257">
        <f>F22+F24+F26+F28+F30+F32+F34+F36+F38+F40+F42+F44+F46+F48+F50+F52+F54+F56+F58+F60+F62+F64</f>
        <v>70</v>
      </c>
      <c r="G66" s="314"/>
      <c r="H66" s="314"/>
      <c r="I66" s="1036"/>
      <c r="J66" s="1036"/>
      <c r="K66" s="314"/>
      <c r="L66" s="314"/>
      <c r="M66" s="314"/>
      <c r="N66" s="257"/>
      <c r="O66" s="257"/>
      <c r="P66" s="260"/>
    </row>
    <row r="67" spans="1:16" x14ac:dyDescent="0.25">
      <c r="A67" s="1103"/>
      <c r="B67" s="1103"/>
      <c r="C67" s="1103"/>
      <c r="D67" s="1103"/>
      <c r="E67" s="59" t="s">
        <v>18</v>
      </c>
      <c r="F67" s="257">
        <f>F23+F25+F27+F29+F31+F33+F35+F37+F39+F41+F43+F45+F47+F49+F51+F53+F55+F57+F59+F61+F63+F65</f>
        <v>1749</v>
      </c>
      <c r="G67" s="314">
        <f>SUM(G22:G66)</f>
        <v>3</v>
      </c>
      <c r="H67" s="314">
        <f>SUM(H22:H66)</f>
        <v>1</v>
      </c>
      <c r="I67" s="1037"/>
      <c r="J67" s="1038"/>
      <c r="K67" s="314">
        <f>SUM(K22:K66)</f>
        <v>1</v>
      </c>
      <c r="L67" s="314">
        <f>SUM(L22:L66)</f>
        <v>60</v>
      </c>
      <c r="M67" s="314"/>
      <c r="N67" s="257">
        <f>SUM(N22:N66)</f>
        <v>3</v>
      </c>
      <c r="O67" s="257"/>
      <c r="P67" s="284"/>
    </row>
    <row r="68" spans="1:16" x14ac:dyDescent="0.25">
      <c r="A68" s="317"/>
      <c r="B68" s="1102" t="s">
        <v>124</v>
      </c>
      <c r="C68" s="1102"/>
      <c r="D68" s="317"/>
      <c r="E68" s="37"/>
      <c r="F68" s="38">
        <f>SUM(F66:F67)</f>
        <v>1819</v>
      </c>
      <c r="G68" s="40"/>
      <c r="H68" s="41"/>
      <c r="I68" s="41"/>
      <c r="J68" s="41"/>
      <c r="K68" s="41"/>
      <c r="L68" s="41"/>
      <c r="M68" s="41"/>
      <c r="N68" s="24"/>
      <c r="O68" s="24"/>
      <c r="P68" s="24"/>
    </row>
    <row r="69" spans="1:16" x14ac:dyDescent="0.25">
      <c r="A69" s="317"/>
      <c r="B69" s="1102" t="s">
        <v>56</v>
      </c>
      <c r="C69" s="1102"/>
      <c r="D69" s="1102"/>
      <c r="E69" s="37"/>
      <c r="F69" s="38">
        <f>F66</f>
        <v>70</v>
      </c>
      <c r="G69" s="40"/>
      <c r="H69" s="41"/>
      <c r="I69" s="41"/>
      <c r="J69" s="41"/>
      <c r="K69" s="41"/>
      <c r="L69" s="41"/>
      <c r="M69" s="41"/>
      <c r="N69" s="24"/>
      <c r="O69" s="24"/>
      <c r="P69" s="24"/>
    </row>
    <row r="70" spans="1:16" ht="15.75" x14ac:dyDescent="0.25">
      <c r="A70" s="1102" t="s">
        <v>57</v>
      </c>
      <c r="B70" s="1102"/>
      <c r="C70" s="1102"/>
      <c r="D70" s="1102"/>
      <c r="E70" s="42"/>
      <c r="F70" s="38">
        <f>F67</f>
        <v>1749</v>
      </c>
      <c r="G70" s="40"/>
      <c r="H70" s="843"/>
      <c r="I70" s="843"/>
      <c r="J70" s="843"/>
      <c r="K70" s="41"/>
      <c r="L70" s="41"/>
      <c r="M70" s="311">
        <v>0</v>
      </c>
      <c r="N70" s="24"/>
      <c r="O70" s="844" t="s">
        <v>125</v>
      </c>
      <c r="P70" s="844"/>
    </row>
    <row r="71" spans="1:16" ht="15.75" x14ac:dyDescent="0.25">
      <c r="A71" s="1102" t="s">
        <v>58</v>
      </c>
      <c r="B71" s="1102"/>
      <c r="C71" s="1102"/>
      <c r="D71" s="1102"/>
      <c r="E71" s="42"/>
      <c r="F71" s="38">
        <v>6</v>
      </c>
      <c r="G71" s="40"/>
      <c r="H71" s="843"/>
      <c r="I71" s="843"/>
      <c r="J71" s="843"/>
      <c r="K71" s="41"/>
      <c r="L71" s="935">
        <f>F71-N67</f>
        <v>3</v>
      </c>
      <c r="M71" s="935"/>
      <c r="N71" s="936" t="s">
        <v>125</v>
      </c>
      <c r="O71" s="936"/>
      <c r="P71" s="936"/>
    </row>
    <row r="72" spans="1:16" ht="15.75" x14ac:dyDescent="0.25">
      <c r="A72" s="1076" t="s">
        <v>60</v>
      </c>
      <c r="B72" s="1076"/>
      <c r="C72" s="1076"/>
      <c r="D72" s="1076"/>
      <c r="E72" s="310"/>
      <c r="F72" s="305">
        <f>K67+M67</f>
        <v>1</v>
      </c>
      <c r="H72" s="841"/>
      <c r="I72" s="841"/>
      <c r="J72" s="841"/>
      <c r="L72" s="937">
        <v>0</v>
      </c>
      <c r="M72" s="937"/>
      <c r="O72" s="836" t="s">
        <v>125</v>
      </c>
      <c r="P72" s="836"/>
    </row>
    <row r="73" spans="1:16" ht="15.75" x14ac:dyDescent="0.25">
      <c r="A73" s="1076" t="s">
        <v>59</v>
      </c>
      <c r="B73" s="1076"/>
      <c r="C73" s="1076"/>
      <c r="D73" s="1076"/>
      <c r="E73" s="310"/>
      <c r="F73" s="305">
        <f>L67</f>
        <v>60</v>
      </c>
      <c r="H73" s="885"/>
      <c r="I73" s="885"/>
      <c r="J73" s="885"/>
      <c r="M73" s="75">
        <v>0</v>
      </c>
      <c r="N73" s="840" t="s">
        <v>125</v>
      </c>
      <c r="O73" s="840"/>
      <c r="P73" s="840"/>
    </row>
    <row r="74" spans="1:16" ht="7.5" customHeight="1" x14ac:dyDescent="0.25">
      <c r="E74" s="310"/>
      <c r="F74" s="305"/>
      <c r="H74" s="305"/>
      <c r="I74" s="305"/>
      <c r="J74" s="305"/>
      <c r="M74" s="75"/>
      <c r="N74" s="309" t="s">
        <v>185</v>
      </c>
      <c r="O74" s="309"/>
      <c r="P74" s="309"/>
    </row>
    <row r="75" spans="1:16" x14ac:dyDescent="0.25">
      <c r="A75" s="847" t="s">
        <v>190</v>
      </c>
      <c r="B75" s="847"/>
      <c r="C75" s="847"/>
      <c r="D75" s="847"/>
      <c r="E75" s="847"/>
      <c r="F75" s="847"/>
      <c r="G75" s="847"/>
      <c r="H75" s="847"/>
      <c r="I75" s="847"/>
      <c r="J75" s="847"/>
      <c r="K75" s="847"/>
      <c r="L75" s="847"/>
      <c r="M75" s="847"/>
      <c r="N75" s="847"/>
      <c r="O75" s="847"/>
      <c r="P75" s="847"/>
    </row>
    <row r="76" spans="1:16" ht="3.75" customHeight="1" x14ac:dyDescent="0.25"/>
    <row r="77" spans="1:16" x14ac:dyDescent="0.25">
      <c r="A77" s="1104" t="s">
        <v>63</v>
      </c>
      <c r="B77" s="1104"/>
      <c r="C77" s="1104"/>
    </row>
    <row r="78" spans="1:16" x14ac:dyDescent="0.25">
      <c r="A78" s="836" t="s">
        <v>64</v>
      </c>
      <c r="B78" s="836"/>
      <c r="C78" s="836"/>
      <c r="D78" s="836"/>
      <c r="E78" s="836"/>
      <c r="F78" s="305">
        <f>F68</f>
        <v>1819</v>
      </c>
      <c r="G78" s="836" t="s">
        <v>109</v>
      </c>
      <c r="H78" s="836"/>
      <c r="I78" s="836"/>
      <c r="J78" s="836"/>
      <c r="K78" s="836"/>
      <c r="L78" s="836"/>
      <c r="M78" s="885">
        <f>F78-O67</f>
        <v>1819</v>
      </c>
      <c r="N78" s="885"/>
      <c r="O78" s="44"/>
      <c r="P78" s="44"/>
    </row>
    <row r="79" spans="1:16" x14ac:dyDescent="0.25">
      <c r="A79" s="842" t="s">
        <v>68</v>
      </c>
      <c r="B79" s="842"/>
      <c r="C79" s="842"/>
      <c r="D79" s="842"/>
      <c r="E79" s="842"/>
      <c r="F79" s="305">
        <f>F71</f>
        <v>6</v>
      </c>
      <c r="G79" s="836" t="s">
        <v>109</v>
      </c>
      <c r="H79" s="836"/>
      <c r="I79" s="836"/>
      <c r="J79" s="836"/>
      <c r="K79" s="836"/>
      <c r="L79" s="836"/>
      <c r="M79" s="885">
        <f>L71</f>
        <v>3</v>
      </c>
      <c r="N79" s="885"/>
      <c r="O79" s="44"/>
      <c r="P79" s="44"/>
    </row>
    <row r="80" spans="1:16" x14ac:dyDescent="0.25">
      <c r="A80" s="842" t="s">
        <v>67</v>
      </c>
      <c r="B80" s="842"/>
      <c r="C80" s="842"/>
      <c r="D80" s="842"/>
      <c r="E80" s="842"/>
      <c r="F80" s="305">
        <f>F72</f>
        <v>1</v>
      </c>
      <c r="G80" s="836" t="s">
        <v>109</v>
      </c>
      <c r="H80" s="836"/>
      <c r="I80" s="836"/>
      <c r="J80" s="836"/>
      <c r="K80" s="836"/>
      <c r="L80" s="836"/>
      <c r="M80" s="885">
        <f>F80</f>
        <v>1</v>
      </c>
      <c r="N80" s="885"/>
      <c r="O80" s="44"/>
      <c r="P80" s="44"/>
    </row>
    <row r="81" spans="1:16" x14ac:dyDescent="0.25">
      <c r="A81" s="836" t="s">
        <v>71</v>
      </c>
      <c r="B81" s="836"/>
      <c r="C81" s="836"/>
      <c r="D81" s="836"/>
      <c r="E81" s="836"/>
      <c r="F81" s="305">
        <f>L67</f>
        <v>60</v>
      </c>
      <c r="G81" s="836" t="s">
        <v>110</v>
      </c>
      <c r="H81" s="836"/>
      <c r="I81" s="836"/>
      <c r="J81" s="836"/>
      <c r="K81" s="836"/>
      <c r="L81" s="836"/>
      <c r="M81" s="885">
        <f>F81-P67</f>
        <v>60</v>
      </c>
      <c r="N81" s="885"/>
      <c r="O81" s="44"/>
      <c r="P81" s="44"/>
    </row>
    <row r="82" spans="1:16" ht="5.25" customHeight="1" x14ac:dyDescent="0.25">
      <c r="E82" s="305"/>
      <c r="F82" s="305"/>
      <c r="G82" s="306"/>
      <c r="H82" s="306"/>
      <c r="I82" s="306"/>
      <c r="J82" s="306"/>
      <c r="K82" s="306"/>
      <c r="L82" s="306"/>
      <c r="M82" s="305"/>
      <c r="N82" s="305"/>
      <c r="O82" s="44"/>
      <c r="P82" s="44"/>
    </row>
    <row r="83" spans="1:16" x14ac:dyDescent="0.25">
      <c r="A83" s="1104" t="s">
        <v>74</v>
      </c>
      <c r="B83" s="1104"/>
      <c r="C83" s="1104"/>
      <c r="D83" s="1104"/>
    </row>
    <row r="84" spans="1:16" x14ac:dyDescent="0.25">
      <c r="A84" s="1076" t="s">
        <v>128</v>
      </c>
      <c r="B84" s="1076"/>
      <c r="C84" s="1076"/>
    </row>
    <row r="85" spans="1:16" x14ac:dyDescent="0.25">
      <c r="A85" s="1076" t="s">
        <v>76</v>
      </c>
      <c r="B85" s="1076"/>
      <c r="C85" s="1076"/>
    </row>
    <row r="86" spans="1:16" x14ac:dyDescent="0.25">
      <c r="A86" s="836" t="s">
        <v>77</v>
      </c>
      <c r="B86" s="836"/>
      <c r="C86" s="836"/>
      <c r="D86" s="836"/>
      <c r="E86" s="836"/>
    </row>
    <row r="87" spans="1:16" x14ac:dyDescent="0.25">
      <c r="A87" s="1076" t="s">
        <v>78</v>
      </c>
      <c r="B87" s="1076"/>
      <c r="C87" s="1076"/>
    </row>
    <row r="88" spans="1:16" ht="5.25" customHeight="1" x14ac:dyDescent="0.25"/>
    <row r="89" spans="1:16" x14ac:dyDescent="0.25">
      <c r="A89" s="1076" t="s">
        <v>79</v>
      </c>
      <c r="B89" s="1076"/>
      <c r="C89" s="1076"/>
    </row>
    <row r="90" spans="1:16" ht="14.25" customHeight="1" x14ac:dyDescent="0.25">
      <c r="A90" s="842" t="s">
        <v>209</v>
      </c>
      <c r="B90" s="842"/>
      <c r="C90" s="842"/>
      <c r="D90" s="842"/>
      <c r="E90" s="842"/>
      <c r="F90" s="842"/>
      <c r="G90" s="842"/>
      <c r="H90" s="842"/>
      <c r="I90" s="842"/>
      <c r="J90" s="842"/>
      <c r="K90" s="842"/>
      <c r="L90" s="842"/>
      <c r="M90" s="842"/>
      <c r="N90" s="842"/>
      <c r="O90" s="842"/>
      <c r="P90" s="842"/>
    </row>
    <row r="92" spans="1:16" x14ac:dyDescent="0.25">
      <c r="A92" s="836" t="s">
        <v>83</v>
      </c>
      <c r="B92" s="836"/>
      <c r="C92" s="836"/>
      <c r="D92" s="836"/>
      <c r="E92" s="836"/>
      <c r="F92" s="836"/>
      <c r="G92" s="836"/>
      <c r="H92" s="836"/>
      <c r="L92" s="836" t="s">
        <v>84</v>
      </c>
      <c r="M92" s="836"/>
      <c r="N92" s="836"/>
      <c r="O92" s="836"/>
      <c r="P92" s="836"/>
    </row>
    <row r="93" spans="1:16" ht="8.25" customHeight="1" x14ac:dyDescent="0.25">
      <c r="L93" s="306"/>
      <c r="M93" s="306"/>
      <c r="N93" s="306"/>
      <c r="O93" s="306"/>
      <c r="P93" s="306"/>
    </row>
    <row r="94" spans="1:16" x14ac:dyDescent="0.25">
      <c r="A94" s="836" t="s">
        <v>127</v>
      </c>
      <c r="B94" s="836"/>
      <c r="C94" s="836"/>
      <c r="D94" s="836"/>
      <c r="E94" s="836"/>
      <c r="L94" s="836"/>
      <c r="M94" s="836"/>
      <c r="N94" s="836"/>
      <c r="O94" s="836"/>
      <c r="P94" s="836"/>
    </row>
    <row r="95" spans="1:16" x14ac:dyDescent="0.25">
      <c r="E95" s="306"/>
      <c r="L95" s="836" t="s">
        <v>87</v>
      </c>
      <c r="M95" s="836"/>
      <c r="N95" s="836"/>
      <c r="O95" s="836"/>
      <c r="P95" s="306"/>
    </row>
    <row r="96" spans="1:16" ht="7.5" customHeight="1" x14ac:dyDescent="0.25">
      <c r="E96" s="306"/>
      <c r="P96" s="306"/>
    </row>
    <row r="97" spans="1:16" x14ac:dyDescent="0.25">
      <c r="A97" s="836" t="s">
        <v>88</v>
      </c>
      <c r="B97" s="836"/>
      <c r="C97" s="836"/>
      <c r="D97" s="836"/>
      <c r="E97" s="836"/>
      <c r="L97" s="836" t="s">
        <v>130</v>
      </c>
      <c r="M97" s="836"/>
      <c r="N97" s="836"/>
      <c r="O97" s="836"/>
      <c r="P97" s="836"/>
    </row>
  </sheetData>
  <mergeCells count="101">
    <mergeCell ref="A94:E94"/>
    <mergeCell ref="L94:P94"/>
    <mergeCell ref="L95:O95"/>
    <mergeCell ref="A97:E97"/>
    <mergeCell ref="L97:P97"/>
    <mergeCell ref="A62:D63"/>
    <mergeCell ref="A86:E86"/>
    <mergeCell ref="A87:C87"/>
    <mergeCell ref="A89:C89"/>
    <mergeCell ref="A90:P90"/>
    <mergeCell ref="A92:H92"/>
    <mergeCell ref="L92:P92"/>
    <mergeCell ref="A81:E81"/>
    <mergeCell ref="G81:L81"/>
    <mergeCell ref="M81:N81"/>
    <mergeCell ref="A83:D83"/>
    <mergeCell ref="A84:C84"/>
    <mergeCell ref="A85:C85"/>
    <mergeCell ref="A79:E79"/>
    <mergeCell ref="G79:L79"/>
    <mergeCell ref="M79:N79"/>
    <mergeCell ref="A80:E80"/>
    <mergeCell ref="G80:L80"/>
    <mergeCell ref="M80:N80"/>
    <mergeCell ref="A73:D73"/>
    <mergeCell ref="H73:J73"/>
    <mergeCell ref="N73:P73"/>
    <mergeCell ref="A75:P75"/>
    <mergeCell ref="A77:C77"/>
    <mergeCell ref="A78:E78"/>
    <mergeCell ref="G78:L78"/>
    <mergeCell ref="M78:N78"/>
    <mergeCell ref="O70:P70"/>
    <mergeCell ref="A71:D71"/>
    <mergeCell ref="H71:J71"/>
    <mergeCell ref="L71:M71"/>
    <mergeCell ref="N71:P71"/>
    <mergeCell ref="A72:D72"/>
    <mergeCell ref="H72:J72"/>
    <mergeCell ref="L72:M72"/>
    <mergeCell ref="O72:P72"/>
    <mergeCell ref="A66:D67"/>
    <mergeCell ref="I66:J66"/>
    <mergeCell ref="I67:J67"/>
    <mergeCell ref="B68:C68"/>
    <mergeCell ref="B69:D69"/>
    <mergeCell ref="A70:D70"/>
    <mergeCell ref="H70:J70"/>
    <mergeCell ref="A54:D55"/>
    <mergeCell ref="A56:D57"/>
    <mergeCell ref="I56:J56"/>
    <mergeCell ref="A60:D61"/>
    <mergeCell ref="A64:D65"/>
    <mergeCell ref="I64:J64"/>
    <mergeCell ref="A58:D59"/>
    <mergeCell ref="A48:D49"/>
    <mergeCell ref="I49:J49"/>
    <mergeCell ref="A50:D51"/>
    <mergeCell ref="I50:J50"/>
    <mergeCell ref="A52:D53"/>
    <mergeCell ref="I52:J52"/>
    <mergeCell ref="A38:D39"/>
    <mergeCell ref="I38:J38"/>
    <mergeCell ref="I39:J39"/>
    <mergeCell ref="A42:D43"/>
    <mergeCell ref="I42:J42"/>
    <mergeCell ref="A44:D45"/>
    <mergeCell ref="I44:J44"/>
    <mergeCell ref="I45:J45"/>
    <mergeCell ref="A46:D47"/>
    <mergeCell ref="A40:D41"/>
    <mergeCell ref="A28:D29"/>
    <mergeCell ref="A32:D33"/>
    <mergeCell ref="I32:J32"/>
    <mergeCell ref="A34:D35"/>
    <mergeCell ref="A36:D37"/>
    <mergeCell ref="I36:J36"/>
    <mergeCell ref="I37:J37"/>
    <mergeCell ref="A22:D23"/>
    <mergeCell ref="A24:D25"/>
    <mergeCell ref="A26:D27"/>
    <mergeCell ref="A30:D31"/>
    <mergeCell ref="A2:P2"/>
    <mergeCell ref="A4:P4"/>
    <mergeCell ref="A6:F6"/>
    <mergeCell ref="A7:D7"/>
    <mergeCell ref="A9:F9"/>
    <mergeCell ref="A11:E11"/>
    <mergeCell ref="F11:P12"/>
    <mergeCell ref="A20:D21"/>
    <mergeCell ref="E20:F20"/>
    <mergeCell ref="G20:L20"/>
    <mergeCell ref="M20:P20"/>
    <mergeCell ref="E21:F21"/>
    <mergeCell ref="I21:J21"/>
    <mergeCell ref="A14:E14"/>
    <mergeCell ref="F14:P14"/>
    <mergeCell ref="A16:E16"/>
    <mergeCell ref="F16:P16"/>
    <mergeCell ref="A18:P18"/>
    <mergeCell ref="A19:P19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85"/>
  <sheetViews>
    <sheetView topLeftCell="A22" workbookViewId="0">
      <selection activeCell="O51" sqref="O51"/>
    </sheetView>
  </sheetViews>
  <sheetFormatPr defaultRowHeight="15" x14ac:dyDescent="0.25"/>
  <cols>
    <col min="1" max="1" width="9.140625" style="331"/>
    <col min="2" max="2" width="6.140625" style="331" customWidth="1"/>
    <col min="3" max="3" width="3.28515625" style="331" customWidth="1"/>
    <col min="4" max="4" width="3.85546875" style="331" customWidth="1"/>
    <col min="5" max="5" width="7.5703125" style="17" customWidth="1"/>
    <col min="6" max="6" width="6.140625" style="342" customWidth="1"/>
    <col min="7" max="7" width="4.7109375" style="342" customWidth="1"/>
    <col min="8" max="8" width="4.28515625" style="342" customWidth="1"/>
    <col min="9" max="9" width="2.85546875" style="342" customWidth="1"/>
    <col min="10" max="10" width="2" style="342" customWidth="1"/>
    <col min="11" max="11" width="4.7109375" style="342" customWidth="1"/>
    <col min="12" max="12" width="4.85546875" style="342" customWidth="1"/>
    <col min="13" max="13" width="7" style="342" customWidth="1"/>
    <col min="14" max="14" width="6.140625" style="342" customWidth="1"/>
    <col min="15" max="15" width="6.7109375" style="342" customWidth="1"/>
    <col min="16" max="16" width="7" style="342" customWidth="1"/>
  </cols>
  <sheetData>
    <row r="2" spans="1:16" ht="18.75" x14ac:dyDescent="0.3">
      <c r="A2" s="883" t="s">
        <v>197</v>
      </c>
      <c r="B2" s="883"/>
      <c r="C2" s="883"/>
      <c r="D2" s="883"/>
      <c r="E2" s="883"/>
      <c r="F2" s="883"/>
      <c r="G2" s="883"/>
      <c r="H2" s="883"/>
      <c r="I2" s="883"/>
      <c r="J2" s="883"/>
      <c r="K2" s="883"/>
      <c r="L2" s="883"/>
      <c r="M2" s="883"/>
      <c r="N2" s="883"/>
      <c r="O2" s="883"/>
      <c r="P2" s="883"/>
    </row>
    <row r="3" spans="1:16" x14ac:dyDescent="0.25">
      <c r="A3" s="330"/>
      <c r="B3" s="330"/>
      <c r="C3" s="330"/>
      <c r="D3" s="330"/>
      <c r="E3" s="326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</row>
    <row r="4" spans="1:16" ht="36.75" customHeight="1" x14ac:dyDescent="0.25">
      <c r="A4" s="859" t="s">
        <v>0</v>
      </c>
      <c r="B4" s="859"/>
      <c r="C4" s="859"/>
      <c r="D4" s="859"/>
      <c r="E4" s="859"/>
      <c r="F4" s="859"/>
      <c r="G4" s="859"/>
      <c r="H4" s="859"/>
      <c r="I4" s="859"/>
      <c r="J4" s="859"/>
      <c r="K4" s="859"/>
      <c r="L4" s="859"/>
      <c r="M4" s="859"/>
      <c r="N4" s="859"/>
      <c r="O4" s="859"/>
      <c r="P4" s="859"/>
    </row>
    <row r="5" spans="1:16" x14ac:dyDescent="0.25">
      <c r="E5" s="14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</row>
    <row r="6" spans="1:16" x14ac:dyDescent="0.25">
      <c r="A6" s="836" t="s">
        <v>198</v>
      </c>
      <c r="B6" s="836"/>
      <c r="C6" s="836"/>
      <c r="D6" s="836"/>
      <c r="E6" s="836"/>
      <c r="F6" s="836"/>
    </row>
    <row r="7" spans="1:16" x14ac:dyDescent="0.25">
      <c r="A7" s="1076" t="s">
        <v>2</v>
      </c>
      <c r="B7" s="1076"/>
      <c r="C7" s="1076"/>
      <c r="D7" s="1076"/>
      <c r="E7" s="327"/>
    </row>
    <row r="9" spans="1:16" x14ac:dyDescent="0.25">
      <c r="A9" s="839" t="s">
        <v>3</v>
      </c>
      <c r="B9" s="839"/>
      <c r="C9" s="839"/>
      <c r="D9" s="839"/>
      <c r="E9" s="839"/>
      <c r="F9" s="839"/>
    </row>
    <row r="10" spans="1:16" x14ac:dyDescent="0.25">
      <c r="A10" s="330"/>
      <c r="B10" s="330"/>
      <c r="C10" s="330"/>
      <c r="D10" s="330"/>
      <c r="E10" s="328"/>
      <c r="F10" s="338"/>
    </row>
    <row r="11" spans="1:16" x14ac:dyDescent="0.25">
      <c r="A11" s="860" t="s">
        <v>201</v>
      </c>
      <c r="B11" s="860"/>
      <c r="C11" s="860"/>
      <c r="D11" s="860"/>
      <c r="E11" s="860"/>
      <c r="F11" s="860" t="s">
        <v>222</v>
      </c>
      <c r="G11" s="860"/>
      <c r="H11" s="860"/>
      <c r="I11" s="860"/>
      <c r="J11" s="860"/>
      <c r="K11" s="860"/>
      <c r="L11" s="860"/>
      <c r="M11" s="860"/>
      <c r="N11" s="860"/>
      <c r="O11" s="860"/>
      <c r="P11" s="860"/>
    </row>
    <row r="12" spans="1:16" ht="40.5" customHeight="1" x14ac:dyDescent="0.25">
      <c r="F12" s="860"/>
      <c r="G12" s="860"/>
      <c r="H12" s="860"/>
      <c r="I12" s="860"/>
      <c r="J12" s="860"/>
      <c r="K12" s="860"/>
      <c r="L12" s="860"/>
      <c r="M12" s="860"/>
      <c r="N12" s="860"/>
      <c r="O12" s="860"/>
      <c r="P12" s="860"/>
    </row>
    <row r="13" spans="1:16" ht="49.5" customHeight="1" x14ac:dyDescent="0.25">
      <c r="A13" s="1140" t="s">
        <v>202</v>
      </c>
      <c r="B13" s="1140"/>
      <c r="C13" s="1140"/>
      <c r="D13" s="1140"/>
      <c r="E13" s="1140"/>
      <c r="F13" s="1141" t="s">
        <v>200</v>
      </c>
      <c r="G13" s="1141"/>
      <c r="H13" s="1141"/>
      <c r="I13" s="1141"/>
      <c r="J13" s="1141"/>
      <c r="K13" s="1141"/>
      <c r="L13" s="1141"/>
      <c r="M13" s="1141"/>
      <c r="N13" s="1141"/>
      <c r="O13" s="1141"/>
      <c r="P13" s="1141"/>
    </row>
    <row r="14" spans="1:16" ht="51" customHeight="1" x14ac:dyDescent="0.25">
      <c r="A14" s="860" t="s">
        <v>203</v>
      </c>
      <c r="B14" s="860"/>
      <c r="C14" s="860"/>
      <c r="D14" s="860"/>
      <c r="E14" s="860"/>
      <c r="F14" s="860" t="s">
        <v>204</v>
      </c>
      <c r="G14" s="860"/>
      <c r="H14" s="860"/>
      <c r="I14" s="860"/>
      <c r="J14" s="860"/>
      <c r="K14" s="860"/>
      <c r="L14" s="860"/>
      <c r="M14" s="860"/>
      <c r="N14" s="860"/>
      <c r="O14" s="860"/>
      <c r="P14" s="860"/>
    </row>
    <row r="15" spans="1:16" ht="35.25" customHeight="1" x14ac:dyDescent="0.25">
      <c r="A15" s="860" t="s">
        <v>205</v>
      </c>
      <c r="B15" s="860"/>
      <c r="C15" s="860"/>
      <c r="D15" s="860"/>
      <c r="E15" s="860"/>
      <c r="F15" s="860" t="s">
        <v>12</v>
      </c>
      <c r="G15" s="860"/>
      <c r="H15" s="860"/>
      <c r="I15" s="860"/>
      <c r="J15" s="860"/>
      <c r="K15" s="860"/>
      <c r="L15" s="860"/>
      <c r="M15" s="860"/>
      <c r="N15" s="860"/>
      <c r="O15" s="860"/>
      <c r="P15" s="860"/>
    </row>
    <row r="16" spans="1:16" ht="30" customHeight="1" x14ac:dyDescent="0.25">
      <c r="A16" s="1140" t="s">
        <v>206</v>
      </c>
      <c r="B16" s="1140"/>
      <c r="C16" s="1140"/>
      <c r="D16" s="1140"/>
      <c r="E16" s="1140"/>
      <c r="F16" s="860" t="s">
        <v>199</v>
      </c>
      <c r="G16" s="860"/>
      <c r="H16" s="860"/>
      <c r="I16" s="860"/>
      <c r="J16" s="860"/>
      <c r="K16" s="860"/>
      <c r="L16" s="860"/>
      <c r="M16" s="860"/>
      <c r="N16" s="860"/>
      <c r="O16" s="860"/>
      <c r="P16" s="860"/>
    </row>
    <row r="17" spans="1:16" x14ac:dyDescent="0.25">
      <c r="A17" s="885" t="s">
        <v>13</v>
      </c>
      <c r="B17" s="885"/>
      <c r="C17" s="885"/>
      <c r="D17" s="885"/>
      <c r="E17" s="885"/>
      <c r="F17" s="885"/>
      <c r="G17" s="885"/>
      <c r="H17" s="885"/>
      <c r="I17" s="885"/>
      <c r="J17" s="885"/>
      <c r="K17" s="885"/>
      <c r="L17" s="885"/>
      <c r="M17" s="885"/>
      <c r="N17" s="885"/>
      <c r="O17" s="885"/>
      <c r="P17" s="885"/>
    </row>
    <row r="18" spans="1:16" x14ac:dyDescent="0.25">
      <c r="A18" s="282"/>
      <c r="B18" s="282"/>
      <c r="C18" s="282"/>
      <c r="D18" s="282"/>
      <c r="E18"/>
      <c r="F18" s="343"/>
      <c r="G18" s="343"/>
      <c r="H18" s="343"/>
      <c r="I18" s="343"/>
      <c r="J18" s="343"/>
      <c r="K18" s="343"/>
      <c r="L18" s="343"/>
      <c r="M18" s="343"/>
      <c r="N18" s="343"/>
      <c r="O18" s="343"/>
      <c r="P18" s="343"/>
    </row>
    <row r="19" spans="1:16" ht="49.5" customHeight="1" x14ac:dyDescent="0.25">
      <c r="A19" s="859" t="s">
        <v>220</v>
      </c>
      <c r="B19" s="859"/>
      <c r="C19" s="859"/>
      <c r="D19" s="859"/>
      <c r="E19" s="859"/>
      <c r="F19" s="859"/>
      <c r="G19" s="859"/>
      <c r="H19" s="859"/>
      <c r="I19" s="859"/>
      <c r="J19" s="859"/>
      <c r="K19" s="859"/>
      <c r="L19" s="859"/>
      <c r="M19" s="859"/>
      <c r="N19" s="859"/>
      <c r="O19" s="859"/>
      <c r="P19" s="859"/>
    </row>
    <row r="20" spans="1:16" x14ac:dyDescent="0.25">
      <c r="A20" s="1077" t="s">
        <v>17</v>
      </c>
      <c r="B20" s="1078"/>
      <c r="C20" s="1078"/>
      <c r="D20" s="1079"/>
      <c r="E20" s="875" t="s">
        <v>15</v>
      </c>
      <c r="F20" s="876"/>
      <c r="G20" s="1132" t="s">
        <v>131</v>
      </c>
      <c r="H20" s="1133"/>
      <c r="I20" s="1133"/>
      <c r="J20" s="1133"/>
      <c r="K20" s="1133"/>
      <c r="L20" s="1134"/>
      <c r="M20" s="1135" t="s">
        <v>16</v>
      </c>
      <c r="N20" s="1136"/>
      <c r="O20" s="1136"/>
      <c r="P20" s="1137"/>
    </row>
    <row r="21" spans="1:16" x14ac:dyDescent="0.25">
      <c r="A21" s="1080"/>
      <c r="B21" s="1081"/>
      <c r="C21" s="1081"/>
      <c r="D21" s="1082"/>
      <c r="E21" s="875" t="s">
        <v>18</v>
      </c>
      <c r="F21" s="876"/>
      <c r="G21" s="348" t="s">
        <v>29</v>
      </c>
      <c r="H21" s="348" t="s">
        <v>27</v>
      </c>
      <c r="I21" s="1138" t="s">
        <v>28</v>
      </c>
      <c r="J21" s="1139"/>
      <c r="K21" s="349" t="s">
        <v>50</v>
      </c>
      <c r="L21" s="349" t="s">
        <v>51</v>
      </c>
      <c r="M21" s="349" t="s">
        <v>50</v>
      </c>
      <c r="N21" s="350" t="s">
        <v>19</v>
      </c>
      <c r="O21" s="350" t="s">
        <v>20</v>
      </c>
      <c r="P21" s="351" t="s">
        <v>126</v>
      </c>
    </row>
    <row r="22" spans="1:16" x14ac:dyDescent="0.25">
      <c r="A22" s="1162" t="s">
        <v>207</v>
      </c>
      <c r="B22" s="1163"/>
      <c r="C22" s="1163"/>
      <c r="D22" s="1164"/>
      <c r="E22" s="333" t="s">
        <v>22</v>
      </c>
      <c r="F22" s="344">
        <v>0</v>
      </c>
      <c r="G22" s="352">
        <v>1</v>
      </c>
      <c r="H22" s="353"/>
      <c r="I22" s="354"/>
      <c r="J22" s="355"/>
      <c r="K22" s="355"/>
      <c r="L22" s="355"/>
      <c r="M22" s="355"/>
      <c r="N22" s="344"/>
      <c r="O22" s="344"/>
      <c r="P22" s="356">
        <v>0</v>
      </c>
    </row>
    <row r="23" spans="1:16" x14ac:dyDescent="0.25">
      <c r="A23" s="1165"/>
      <c r="B23" s="1166"/>
      <c r="C23" s="1166"/>
      <c r="D23" s="1167"/>
      <c r="E23" s="333" t="s">
        <v>18</v>
      </c>
      <c r="F23" s="344">
        <v>0</v>
      </c>
      <c r="G23" s="352"/>
      <c r="H23" s="353"/>
      <c r="I23" s="354"/>
      <c r="J23" s="355"/>
      <c r="K23" s="355"/>
      <c r="L23" s="355"/>
      <c r="M23" s="355"/>
      <c r="N23" s="344"/>
      <c r="O23" s="344"/>
      <c r="P23" s="356"/>
    </row>
    <row r="24" spans="1:16" x14ac:dyDescent="0.25">
      <c r="A24" s="1156" t="s">
        <v>211</v>
      </c>
      <c r="B24" s="1157"/>
      <c r="C24" s="1157"/>
      <c r="D24" s="1158"/>
      <c r="E24" s="333" t="s">
        <v>22</v>
      </c>
      <c r="F24" s="344">
        <v>0</v>
      </c>
      <c r="G24" s="352">
        <v>3</v>
      </c>
      <c r="H24" s="353"/>
      <c r="I24" s="354"/>
      <c r="J24" s="355"/>
      <c r="K24" s="355"/>
      <c r="L24" s="355">
        <v>1</v>
      </c>
      <c r="M24" s="355"/>
      <c r="N24" s="344"/>
      <c r="O24" s="344"/>
      <c r="P24" s="356"/>
    </row>
    <row r="25" spans="1:16" x14ac:dyDescent="0.25">
      <c r="A25" s="1159"/>
      <c r="B25" s="1160"/>
      <c r="C25" s="1160"/>
      <c r="D25" s="1161"/>
      <c r="E25" s="333" t="s">
        <v>18</v>
      </c>
      <c r="F25" s="344">
        <v>0</v>
      </c>
      <c r="G25" s="352"/>
      <c r="H25" s="353"/>
      <c r="I25" s="354"/>
      <c r="J25" s="355"/>
      <c r="K25" s="355"/>
      <c r="L25" s="355"/>
      <c r="M25" s="355"/>
      <c r="N25" s="344"/>
      <c r="O25" s="344"/>
      <c r="P25" s="356"/>
    </row>
    <row r="26" spans="1:16" x14ac:dyDescent="0.25">
      <c r="A26" s="1156" t="s">
        <v>21</v>
      </c>
      <c r="B26" s="1157"/>
      <c r="C26" s="1157"/>
      <c r="D26" s="1158"/>
      <c r="E26" s="333" t="s">
        <v>22</v>
      </c>
      <c r="F26" s="344">
        <v>0</v>
      </c>
      <c r="G26" s="352"/>
      <c r="H26" s="353">
        <v>1</v>
      </c>
      <c r="I26" s="1148">
        <v>2</v>
      </c>
      <c r="J26" s="1149"/>
      <c r="K26" s="355"/>
      <c r="L26" s="355"/>
      <c r="M26" s="355">
        <v>0</v>
      </c>
      <c r="N26" s="344"/>
      <c r="O26" s="344"/>
      <c r="P26" s="356"/>
    </row>
    <row r="27" spans="1:16" x14ac:dyDescent="0.25">
      <c r="A27" s="1159"/>
      <c r="B27" s="1160"/>
      <c r="C27" s="1160"/>
      <c r="D27" s="1161"/>
      <c r="E27" s="333" t="s">
        <v>18</v>
      </c>
      <c r="F27" s="344">
        <v>6</v>
      </c>
      <c r="G27" s="352"/>
      <c r="H27" s="353"/>
      <c r="I27" s="354"/>
      <c r="J27" s="355"/>
      <c r="K27" s="355"/>
      <c r="L27" s="355"/>
      <c r="M27" s="355"/>
      <c r="N27" s="344"/>
      <c r="O27" s="344"/>
      <c r="P27" s="356"/>
    </row>
    <row r="28" spans="1:16" x14ac:dyDescent="0.25">
      <c r="A28" s="1156" t="s">
        <v>41</v>
      </c>
      <c r="B28" s="1157"/>
      <c r="C28" s="1157"/>
      <c r="D28" s="1158"/>
      <c r="E28" s="333" t="s">
        <v>22</v>
      </c>
      <c r="F28" s="344">
        <v>1</v>
      </c>
      <c r="G28" s="352"/>
      <c r="H28" s="353"/>
      <c r="I28" s="354"/>
      <c r="J28" s="355"/>
      <c r="K28" s="355"/>
      <c r="L28" s="355">
        <v>1</v>
      </c>
      <c r="M28" s="355"/>
      <c r="N28" s="344"/>
      <c r="O28" s="344">
        <v>1</v>
      </c>
      <c r="P28" s="356"/>
    </row>
    <row r="29" spans="1:16" x14ac:dyDescent="0.25">
      <c r="A29" s="1159"/>
      <c r="B29" s="1160"/>
      <c r="C29" s="1160"/>
      <c r="D29" s="1161"/>
      <c r="E29" s="333" t="s">
        <v>18</v>
      </c>
      <c r="F29" s="344">
        <v>4</v>
      </c>
      <c r="G29" s="352"/>
      <c r="H29" s="353"/>
      <c r="I29" s="354"/>
      <c r="J29" s="355"/>
      <c r="K29" s="355"/>
      <c r="L29" s="355"/>
      <c r="M29" s="355"/>
      <c r="N29" s="344"/>
      <c r="O29" s="344"/>
      <c r="P29" s="356"/>
    </row>
    <row r="30" spans="1:16" x14ac:dyDescent="0.25">
      <c r="A30" s="1162" t="s">
        <v>210</v>
      </c>
      <c r="B30" s="1163"/>
      <c r="C30" s="1163"/>
      <c r="D30" s="1164"/>
      <c r="E30" s="333" t="s">
        <v>22</v>
      </c>
      <c r="F30" s="344">
        <v>0</v>
      </c>
      <c r="G30" s="352"/>
      <c r="H30" s="353"/>
      <c r="I30" s="1148">
        <v>1</v>
      </c>
      <c r="J30" s="1149"/>
      <c r="K30" s="355"/>
      <c r="L30" s="355"/>
      <c r="M30" s="355"/>
      <c r="N30" s="344"/>
      <c r="O30" s="344"/>
      <c r="P30" s="356"/>
    </row>
    <row r="31" spans="1:16" x14ac:dyDescent="0.25">
      <c r="A31" s="1165"/>
      <c r="B31" s="1166"/>
      <c r="C31" s="1166"/>
      <c r="D31" s="1167"/>
      <c r="E31" s="333" t="s">
        <v>18</v>
      </c>
      <c r="F31" s="344">
        <v>1</v>
      </c>
      <c r="G31" s="352"/>
      <c r="H31" s="353"/>
      <c r="I31" s="354"/>
      <c r="J31" s="355"/>
      <c r="K31" s="355"/>
      <c r="L31" s="355"/>
      <c r="M31" s="355"/>
      <c r="N31" s="344"/>
      <c r="O31" s="344"/>
      <c r="P31" s="356"/>
    </row>
    <row r="32" spans="1:16" x14ac:dyDescent="0.25">
      <c r="A32" s="1156" t="s">
        <v>212</v>
      </c>
      <c r="B32" s="1157"/>
      <c r="C32" s="1157"/>
      <c r="D32" s="1158"/>
      <c r="E32" s="333" t="s">
        <v>22</v>
      </c>
      <c r="F32" s="344">
        <v>2</v>
      </c>
      <c r="G32" s="352"/>
      <c r="H32" s="353"/>
      <c r="I32" s="1148"/>
      <c r="J32" s="1149"/>
      <c r="K32" s="355"/>
      <c r="L32" s="355">
        <v>2</v>
      </c>
      <c r="M32" s="355"/>
      <c r="N32" s="344"/>
      <c r="O32" s="344"/>
      <c r="P32" s="356"/>
    </row>
    <row r="33" spans="1:16" x14ac:dyDescent="0.25">
      <c r="A33" s="1159"/>
      <c r="B33" s="1160"/>
      <c r="C33" s="1160"/>
      <c r="D33" s="1161"/>
      <c r="E33" s="333" t="s">
        <v>18</v>
      </c>
      <c r="F33" s="344">
        <v>18</v>
      </c>
      <c r="G33" s="352"/>
      <c r="H33" s="353"/>
      <c r="I33" s="354"/>
      <c r="J33" s="355"/>
      <c r="K33" s="355"/>
      <c r="L33" s="355"/>
      <c r="M33" s="355"/>
      <c r="N33" s="344"/>
      <c r="O33" s="344"/>
      <c r="P33" s="356"/>
    </row>
    <row r="34" spans="1:16" x14ac:dyDescent="0.25">
      <c r="A34" s="1156" t="s">
        <v>213</v>
      </c>
      <c r="B34" s="1157"/>
      <c r="C34" s="1157"/>
      <c r="D34" s="1158"/>
      <c r="E34" s="333" t="s">
        <v>22</v>
      </c>
      <c r="F34" s="344">
        <v>0</v>
      </c>
      <c r="G34" s="352"/>
      <c r="H34" s="353"/>
      <c r="I34" s="354"/>
      <c r="J34" s="355"/>
      <c r="K34" s="355"/>
      <c r="L34" s="355"/>
      <c r="M34" s="355"/>
      <c r="N34" s="344">
        <v>0</v>
      </c>
      <c r="O34" s="344"/>
      <c r="P34" s="356"/>
    </row>
    <row r="35" spans="1:16" x14ac:dyDescent="0.25">
      <c r="A35" s="1159"/>
      <c r="B35" s="1160"/>
      <c r="C35" s="1160"/>
      <c r="D35" s="1161"/>
      <c r="E35" s="333" t="s">
        <v>18</v>
      </c>
      <c r="F35" s="344">
        <v>47</v>
      </c>
      <c r="G35" s="352"/>
      <c r="H35" s="353"/>
      <c r="I35" s="354"/>
      <c r="J35" s="355"/>
      <c r="K35" s="355"/>
      <c r="L35" s="355"/>
      <c r="M35" s="355"/>
      <c r="N35" s="344"/>
      <c r="O35" s="344"/>
      <c r="P35" s="356"/>
    </row>
    <row r="36" spans="1:16" x14ac:dyDescent="0.25">
      <c r="A36" s="1142" t="s">
        <v>214</v>
      </c>
      <c r="B36" s="1143"/>
      <c r="C36" s="1143"/>
      <c r="D36" s="1144"/>
      <c r="E36" s="175" t="s">
        <v>22</v>
      </c>
      <c r="F36" s="344">
        <v>7</v>
      </c>
      <c r="G36" s="352"/>
      <c r="H36" s="353"/>
      <c r="I36" s="1148"/>
      <c r="J36" s="1149"/>
      <c r="K36" s="355"/>
      <c r="L36" s="355"/>
      <c r="M36" s="355"/>
      <c r="N36" s="344"/>
      <c r="O36" s="344">
        <v>18</v>
      </c>
      <c r="P36" s="356"/>
    </row>
    <row r="37" spans="1:16" x14ac:dyDescent="0.25">
      <c r="A37" s="1145"/>
      <c r="B37" s="1146"/>
      <c r="C37" s="1146"/>
      <c r="D37" s="1147"/>
      <c r="E37" s="333" t="s">
        <v>18</v>
      </c>
      <c r="F37" s="344">
        <v>68</v>
      </c>
      <c r="G37" s="352"/>
      <c r="H37" s="353"/>
      <c r="I37" s="1148"/>
      <c r="J37" s="1149"/>
      <c r="K37" s="355"/>
      <c r="L37" s="355"/>
      <c r="M37" s="355"/>
      <c r="N37" s="344"/>
      <c r="O37" s="357"/>
      <c r="P37" s="358"/>
    </row>
    <row r="38" spans="1:16" x14ac:dyDescent="0.25">
      <c r="A38" s="1142" t="s">
        <v>215</v>
      </c>
      <c r="B38" s="1143"/>
      <c r="C38" s="1143"/>
      <c r="D38" s="1144"/>
      <c r="E38" s="333" t="s">
        <v>22</v>
      </c>
      <c r="F38" s="344">
        <v>0</v>
      </c>
      <c r="G38" s="352"/>
      <c r="H38" s="352"/>
      <c r="I38" s="1148"/>
      <c r="J38" s="1149"/>
      <c r="K38" s="355"/>
      <c r="L38" s="355"/>
      <c r="M38" s="355"/>
      <c r="N38" s="344"/>
      <c r="O38" s="344"/>
      <c r="P38" s="356"/>
    </row>
    <row r="39" spans="1:16" x14ac:dyDescent="0.25">
      <c r="A39" s="1145"/>
      <c r="B39" s="1146"/>
      <c r="C39" s="1146"/>
      <c r="D39" s="1147"/>
      <c r="E39" s="333" t="s">
        <v>18</v>
      </c>
      <c r="F39" s="344">
        <v>1</v>
      </c>
      <c r="G39" s="352"/>
      <c r="H39" s="353"/>
      <c r="I39" s="1148"/>
      <c r="J39" s="1149"/>
      <c r="K39" s="355"/>
      <c r="L39" s="355"/>
      <c r="M39" s="355"/>
      <c r="N39" s="344"/>
      <c r="O39" s="344"/>
      <c r="P39" s="356"/>
    </row>
    <row r="40" spans="1:16" x14ac:dyDescent="0.25">
      <c r="A40" s="1150" t="s">
        <v>196</v>
      </c>
      <c r="B40" s="1151"/>
      <c r="C40" s="1151"/>
      <c r="D40" s="1152"/>
      <c r="E40" s="333" t="s">
        <v>22</v>
      </c>
      <c r="F40" s="344">
        <v>8</v>
      </c>
      <c r="G40" s="352"/>
      <c r="H40" s="353"/>
      <c r="I40" s="354"/>
      <c r="J40" s="355"/>
      <c r="K40" s="355">
        <v>0</v>
      </c>
      <c r="L40" s="355"/>
      <c r="M40" s="355"/>
      <c r="N40" s="344"/>
      <c r="O40" s="344"/>
      <c r="P40" s="356"/>
    </row>
    <row r="41" spans="1:16" x14ac:dyDescent="0.25">
      <c r="A41" s="1153"/>
      <c r="B41" s="1154"/>
      <c r="C41" s="1154"/>
      <c r="D41" s="1155"/>
      <c r="E41" s="333" t="s">
        <v>18</v>
      </c>
      <c r="F41" s="344">
        <v>0</v>
      </c>
      <c r="G41" s="352"/>
      <c r="H41" s="353"/>
      <c r="I41" s="354"/>
      <c r="J41" s="355"/>
      <c r="K41" s="355"/>
      <c r="L41" s="355"/>
      <c r="M41" s="355"/>
      <c r="N41" s="344"/>
      <c r="O41" s="344"/>
      <c r="P41" s="356"/>
    </row>
    <row r="42" spans="1:16" x14ac:dyDescent="0.25">
      <c r="A42" s="1142" t="s">
        <v>216</v>
      </c>
      <c r="B42" s="1143"/>
      <c r="C42" s="1143"/>
      <c r="D42" s="1144"/>
      <c r="E42" s="333" t="s">
        <v>22</v>
      </c>
      <c r="F42" s="344">
        <v>0</v>
      </c>
      <c r="G42" s="352"/>
      <c r="H42" s="353"/>
      <c r="I42" s="1148"/>
      <c r="J42" s="1149"/>
      <c r="K42" s="355"/>
      <c r="L42" s="355"/>
      <c r="M42" s="355"/>
      <c r="N42" s="344"/>
      <c r="O42" s="344">
        <v>2</v>
      </c>
      <c r="P42" s="356"/>
    </row>
    <row r="43" spans="1:16" x14ac:dyDescent="0.25">
      <c r="A43" s="1145"/>
      <c r="B43" s="1146"/>
      <c r="C43" s="1146"/>
      <c r="D43" s="1147"/>
      <c r="E43" s="333" t="s">
        <v>18</v>
      </c>
      <c r="F43" s="344">
        <v>3</v>
      </c>
      <c r="G43" s="352"/>
      <c r="H43" s="353"/>
      <c r="I43" s="354"/>
      <c r="J43" s="355"/>
      <c r="K43" s="355"/>
      <c r="L43" s="355"/>
      <c r="M43" s="355"/>
      <c r="N43" s="344"/>
      <c r="O43" s="344"/>
      <c r="P43" s="356"/>
    </row>
    <row r="44" spans="1:16" x14ac:dyDescent="0.25">
      <c r="A44" s="1142" t="s">
        <v>217</v>
      </c>
      <c r="B44" s="1143"/>
      <c r="C44" s="1143"/>
      <c r="D44" s="1144"/>
      <c r="E44" s="333" t="s">
        <v>22</v>
      </c>
      <c r="F44" s="344">
        <v>0</v>
      </c>
      <c r="G44" s="352"/>
      <c r="H44" s="352"/>
      <c r="I44" s="1148"/>
      <c r="J44" s="1149"/>
      <c r="K44" s="355"/>
      <c r="L44" s="355"/>
      <c r="M44" s="355"/>
      <c r="N44" s="344"/>
      <c r="O44" s="344"/>
      <c r="P44" s="359"/>
    </row>
    <row r="45" spans="1:16" x14ac:dyDescent="0.25">
      <c r="A45" s="1145"/>
      <c r="B45" s="1146"/>
      <c r="C45" s="1146"/>
      <c r="D45" s="1147"/>
      <c r="E45" s="333" t="s">
        <v>18</v>
      </c>
      <c r="F45" s="344">
        <v>1</v>
      </c>
      <c r="G45" s="352"/>
      <c r="H45" s="352"/>
      <c r="I45" s="1148"/>
      <c r="J45" s="1149"/>
      <c r="K45" s="355"/>
      <c r="L45" s="355"/>
      <c r="M45" s="355"/>
      <c r="N45" s="344"/>
      <c r="O45" s="344"/>
      <c r="P45" s="356"/>
    </row>
    <row r="46" spans="1:16" x14ac:dyDescent="0.25">
      <c r="A46" s="1150" t="s">
        <v>218</v>
      </c>
      <c r="B46" s="1151"/>
      <c r="C46" s="1151"/>
      <c r="D46" s="1152"/>
      <c r="E46" s="333" t="s">
        <v>22</v>
      </c>
      <c r="F46" s="344">
        <v>0</v>
      </c>
      <c r="G46" s="352"/>
      <c r="H46" s="352"/>
      <c r="I46" s="354"/>
      <c r="J46" s="355"/>
      <c r="K46" s="355"/>
      <c r="L46" s="355">
        <v>2</v>
      </c>
      <c r="M46" s="355"/>
      <c r="N46" s="344"/>
      <c r="O46" s="344"/>
      <c r="P46" s="356"/>
    </row>
    <row r="47" spans="1:16" x14ac:dyDescent="0.25">
      <c r="A47" s="1153"/>
      <c r="B47" s="1154"/>
      <c r="C47" s="1154"/>
      <c r="D47" s="1155"/>
      <c r="E47" s="333" t="s">
        <v>18</v>
      </c>
      <c r="F47" s="344">
        <v>0</v>
      </c>
      <c r="G47" s="352"/>
      <c r="H47" s="352"/>
      <c r="I47" s="354"/>
      <c r="J47" s="355"/>
      <c r="K47" s="355"/>
      <c r="L47" s="355"/>
      <c r="M47" s="355"/>
      <c r="N47" s="344"/>
      <c r="O47" s="344"/>
      <c r="P47" s="356"/>
    </row>
    <row r="48" spans="1:16" x14ac:dyDescent="0.25">
      <c r="A48" s="1142" t="s">
        <v>219</v>
      </c>
      <c r="B48" s="1143"/>
      <c r="C48" s="1143"/>
      <c r="D48" s="1144"/>
      <c r="E48" s="333" t="s">
        <v>22</v>
      </c>
      <c r="F48" s="344">
        <v>7</v>
      </c>
      <c r="G48" s="352"/>
      <c r="H48" s="352"/>
      <c r="I48" s="354"/>
      <c r="J48" s="355"/>
      <c r="K48" s="355"/>
      <c r="L48" s="355">
        <v>3</v>
      </c>
      <c r="M48" s="355"/>
      <c r="N48" s="344"/>
      <c r="O48" s="344">
        <v>6</v>
      </c>
      <c r="P48" s="356"/>
    </row>
    <row r="49" spans="1:16" x14ac:dyDescent="0.25">
      <c r="A49" s="1145"/>
      <c r="B49" s="1146"/>
      <c r="C49" s="1146"/>
      <c r="D49" s="1147"/>
      <c r="E49" s="333" t="s">
        <v>18</v>
      </c>
      <c r="F49" s="344">
        <v>137</v>
      </c>
      <c r="G49" s="352"/>
      <c r="H49" s="352"/>
      <c r="I49" s="1148"/>
      <c r="J49" s="1149"/>
      <c r="K49" s="355"/>
      <c r="L49" s="355"/>
      <c r="M49" s="355"/>
      <c r="N49" s="344"/>
      <c r="O49" s="344"/>
      <c r="P49" s="356"/>
    </row>
    <row r="50" spans="1:16" x14ac:dyDescent="0.25">
      <c r="A50" s="1142" t="s">
        <v>152</v>
      </c>
      <c r="B50" s="1143"/>
      <c r="C50" s="1143"/>
      <c r="D50" s="1144"/>
      <c r="E50" s="333" t="s">
        <v>22</v>
      </c>
      <c r="F50" s="344">
        <v>0</v>
      </c>
      <c r="G50" s="352"/>
      <c r="H50" s="352"/>
      <c r="I50" s="1148"/>
      <c r="J50" s="1149"/>
      <c r="K50" s="355"/>
      <c r="L50" s="355"/>
      <c r="M50" s="355"/>
      <c r="N50" s="344"/>
      <c r="O50" s="344">
        <v>5</v>
      </c>
      <c r="P50" s="356"/>
    </row>
    <row r="51" spans="1:16" x14ac:dyDescent="0.25">
      <c r="A51" s="1145"/>
      <c r="B51" s="1146"/>
      <c r="C51" s="1146"/>
      <c r="D51" s="1147"/>
      <c r="E51" s="333" t="s">
        <v>18</v>
      </c>
      <c r="F51" s="344">
        <v>5</v>
      </c>
      <c r="G51" s="352"/>
      <c r="H51" s="352"/>
      <c r="I51" s="354"/>
      <c r="J51" s="355"/>
      <c r="K51" s="355"/>
      <c r="L51" s="355"/>
      <c r="M51" s="355"/>
      <c r="N51" s="344"/>
      <c r="O51" s="344"/>
      <c r="P51" s="356"/>
    </row>
    <row r="52" spans="1:16" x14ac:dyDescent="0.25">
      <c r="A52" s="1103" t="s">
        <v>61</v>
      </c>
      <c r="B52" s="1103"/>
      <c r="C52" s="1103"/>
      <c r="D52" s="1103"/>
      <c r="E52" s="59" t="s">
        <v>22</v>
      </c>
      <c r="F52" s="339">
        <f>F22+F24+F26+F28+F30+F32+F34+F36+F38+F40+F42+F44+F46+F48+F50</f>
        <v>25</v>
      </c>
      <c r="G52" s="345"/>
      <c r="H52" s="345"/>
      <c r="I52" s="1172"/>
      <c r="J52" s="1172"/>
      <c r="K52" s="345"/>
      <c r="L52" s="345"/>
      <c r="M52" s="345"/>
      <c r="N52" s="339"/>
      <c r="O52" s="339"/>
      <c r="P52" s="346"/>
    </row>
    <row r="53" spans="1:16" x14ac:dyDescent="0.25">
      <c r="A53" s="1103"/>
      <c r="B53" s="1103"/>
      <c r="C53" s="1103"/>
      <c r="D53" s="1103"/>
      <c r="E53" s="59" t="s">
        <v>18</v>
      </c>
      <c r="F53" s="339">
        <f>F23+F25+F27+F29+F31+F33+F35+F37+F39+F41+F43+F45+F47+F49+F51</f>
        <v>291</v>
      </c>
      <c r="G53" s="345">
        <f>SUM(G22:G52)</f>
        <v>4</v>
      </c>
      <c r="H53" s="345">
        <f>SUM(H22:H52)</f>
        <v>1</v>
      </c>
      <c r="I53" s="1173">
        <f>SUM(I26:I52)</f>
        <v>3</v>
      </c>
      <c r="J53" s="1174"/>
      <c r="K53" s="345">
        <f>SUM(K22:K52)</f>
        <v>0</v>
      </c>
      <c r="L53" s="345">
        <f>SUM(L26:L52)</f>
        <v>8</v>
      </c>
      <c r="M53" s="345">
        <f>SUM(M26:M52)</f>
        <v>0</v>
      </c>
      <c r="N53" s="339">
        <f>SUM(N22:N52)</f>
        <v>0</v>
      </c>
      <c r="O53" s="339">
        <f>SUM(O22:O52)</f>
        <v>32</v>
      </c>
      <c r="P53" s="346">
        <f>SUM(P22:P52)</f>
        <v>0</v>
      </c>
    </row>
    <row r="54" spans="1:16" x14ac:dyDescent="0.25">
      <c r="A54" s="332"/>
      <c r="B54" s="1102" t="s">
        <v>124</v>
      </c>
      <c r="C54" s="1102"/>
      <c r="D54" s="332"/>
      <c r="E54" s="37"/>
      <c r="F54" s="340">
        <f>SUM(F52:F53)</f>
        <v>316</v>
      </c>
      <c r="G54" s="360"/>
      <c r="H54" s="361"/>
      <c r="I54" s="361"/>
      <c r="J54" s="361"/>
      <c r="K54" s="361"/>
      <c r="L54" s="361"/>
      <c r="M54" s="361"/>
      <c r="N54" s="362"/>
      <c r="O54" s="362"/>
      <c r="P54" s="362"/>
    </row>
    <row r="55" spans="1:16" x14ac:dyDescent="0.25">
      <c r="A55" s="332"/>
      <c r="B55" s="1102" t="s">
        <v>56</v>
      </c>
      <c r="C55" s="1102"/>
      <c r="D55" s="1102"/>
      <c r="E55" s="37"/>
      <c r="F55" s="340">
        <f>F52</f>
        <v>25</v>
      </c>
      <c r="G55" s="360"/>
      <c r="H55" s="361"/>
      <c r="I55" s="361"/>
      <c r="J55" s="361"/>
      <c r="K55" s="361"/>
      <c r="L55" s="361"/>
      <c r="M55" s="361"/>
      <c r="N55" s="362"/>
      <c r="O55" s="362"/>
      <c r="P55" s="362"/>
    </row>
    <row r="56" spans="1:16" ht="15.75" x14ac:dyDescent="0.25">
      <c r="A56" s="1102" t="s">
        <v>57</v>
      </c>
      <c r="B56" s="1102"/>
      <c r="C56" s="1102"/>
      <c r="D56" s="1102"/>
      <c r="E56" s="42"/>
      <c r="F56" s="340">
        <f>F53+O53</f>
        <v>323</v>
      </c>
      <c r="G56" s="360"/>
      <c r="H56" s="1169"/>
      <c r="I56" s="1169"/>
      <c r="J56" s="1169"/>
      <c r="K56" s="361"/>
      <c r="L56" s="361"/>
      <c r="M56" s="347">
        <f>F56-F53</f>
        <v>32</v>
      </c>
      <c r="N56" s="364"/>
      <c r="O56" s="1168" t="s">
        <v>125</v>
      </c>
      <c r="P56" s="1168"/>
    </row>
    <row r="57" spans="1:16" ht="15.75" x14ac:dyDescent="0.25">
      <c r="A57" s="1102" t="s">
        <v>58</v>
      </c>
      <c r="B57" s="1102"/>
      <c r="C57" s="1102"/>
      <c r="D57" s="1102"/>
      <c r="E57" s="42"/>
      <c r="F57" s="340">
        <f>G53+H53+I53+N53</f>
        <v>8</v>
      </c>
      <c r="G57" s="360"/>
      <c r="H57" s="1169"/>
      <c r="I57" s="1169"/>
      <c r="J57" s="1169"/>
      <c r="K57" s="361"/>
      <c r="L57" s="1170">
        <v>0</v>
      </c>
      <c r="M57" s="1170"/>
      <c r="N57" s="1168" t="s">
        <v>125</v>
      </c>
      <c r="O57" s="1168"/>
      <c r="P57" s="1168"/>
    </row>
    <row r="58" spans="1:16" ht="15.75" x14ac:dyDescent="0.25">
      <c r="A58" s="1076" t="s">
        <v>60</v>
      </c>
      <c r="B58" s="1076"/>
      <c r="C58" s="1076"/>
      <c r="D58" s="1076"/>
      <c r="E58" s="329"/>
      <c r="F58" s="337">
        <f>K53+M53</f>
        <v>0</v>
      </c>
      <c r="H58" s="1175"/>
      <c r="I58" s="1175"/>
      <c r="J58" s="1175"/>
      <c r="L58" s="1171">
        <v>0</v>
      </c>
      <c r="M58" s="1171"/>
      <c r="N58" s="365"/>
      <c r="O58" s="1171" t="s">
        <v>125</v>
      </c>
      <c r="P58" s="1171"/>
    </row>
    <row r="59" spans="1:16" ht="15.75" x14ac:dyDescent="0.25">
      <c r="A59" s="1076" t="s">
        <v>59</v>
      </c>
      <c r="B59" s="1076"/>
      <c r="C59" s="1076"/>
      <c r="D59" s="1076"/>
      <c r="E59" s="329"/>
      <c r="F59" s="337">
        <f>L53</f>
        <v>8</v>
      </c>
      <c r="H59" s="1176"/>
      <c r="I59" s="1176"/>
      <c r="J59" s="1176"/>
      <c r="M59" s="342">
        <v>0</v>
      </c>
      <c r="N59" s="1171" t="s">
        <v>125</v>
      </c>
      <c r="O59" s="1171"/>
      <c r="P59" s="1171"/>
    </row>
    <row r="60" spans="1:16" ht="15.75" x14ac:dyDescent="0.25">
      <c r="E60" s="329"/>
      <c r="F60" s="337"/>
      <c r="H60" s="337"/>
      <c r="I60" s="337"/>
      <c r="J60" s="337"/>
      <c r="N60" s="337" t="s">
        <v>185</v>
      </c>
      <c r="O60" s="337"/>
      <c r="P60" s="337"/>
    </row>
    <row r="61" spans="1:16" x14ac:dyDescent="0.25">
      <c r="A61" s="847" t="s">
        <v>190</v>
      </c>
      <c r="B61" s="847"/>
      <c r="C61" s="847"/>
      <c r="D61" s="847"/>
      <c r="E61" s="847"/>
      <c r="F61" s="847"/>
      <c r="G61" s="847"/>
      <c r="H61" s="847"/>
      <c r="I61" s="847"/>
      <c r="J61" s="847"/>
      <c r="K61" s="847"/>
      <c r="L61" s="847"/>
      <c r="M61" s="847"/>
      <c r="N61" s="847"/>
      <c r="O61" s="847"/>
      <c r="P61" s="847"/>
    </row>
    <row r="63" spans="1:16" x14ac:dyDescent="0.25">
      <c r="A63" s="1104" t="s">
        <v>63</v>
      </c>
      <c r="B63" s="1104"/>
      <c r="C63" s="1104"/>
    </row>
    <row r="64" spans="1:16" x14ac:dyDescent="0.25">
      <c r="A64" s="836" t="s">
        <v>64</v>
      </c>
      <c r="B64" s="836"/>
      <c r="C64" s="836"/>
      <c r="D64" s="836"/>
      <c r="E64" s="836"/>
      <c r="F64" s="337">
        <f>F54</f>
        <v>316</v>
      </c>
      <c r="G64" s="1177" t="s">
        <v>109</v>
      </c>
      <c r="H64" s="1177"/>
      <c r="I64" s="1177"/>
      <c r="J64" s="1177"/>
      <c r="K64" s="1177"/>
      <c r="L64" s="1177"/>
      <c r="M64" s="1176">
        <f>F64-O53</f>
        <v>284</v>
      </c>
      <c r="N64" s="1176"/>
      <c r="O64" s="363"/>
      <c r="P64" s="363"/>
    </row>
    <row r="65" spans="1:16" x14ac:dyDescent="0.25">
      <c r="A65" s="842" t="s">
        <v>68</v>
      </c>
      <c r="B65" s="842"/>
      <c r="C65" s="842"/>
      <c r="D65" s="842"/>
      <c r="E65" s="842"/>
      <c r="F65" s="337">
        <f>F57</f>
        <v>8</v>
      </c>
      <c r="G65" s="1177" t="s">
        <v>109</v>
      </c>
      <c r="H65" s="1177"/>
      <c r="I65" s="1177"/>
      <c r="J65" s="1177"/>
      <c r="K65" s="1177"/>
      <c r="L65" s="1177"/>
      <c r="M65" s="1176">
        <f>F65</f>
        <v>8</v>
      </c>
      <c r="N65" s="1176"/>
      <c r="O65" s="363"/>
      <c r="P65" s="363"/>
    </row>
    <row r="66" spans="1:16" x14ac:dyDescent="0.25">
      <c r="A66" s="842" t="s">
        <v>67</v>
      </c>
      <c r="B66" s="842"/>
      <c r="C66" s="842"/>
      <c r="D66" s="842"/>
      <c r="E66" s="842"/>
      <c r="F66" s="337">
        <f>F58</f>
        <v>0</v>
      </c>
      <c r="G66" s="1177" t="s">
        <v>109</v>
      </c>
      <c r="H66" s="1177"/>
      <c r="I66" s="1177"/>
      <c r="J66" s="1177"/>
      <c r="K66" s="1177"/>
      <c r="L66" s="1177"/>
      <c r="M66" s="1176">
        <f>F66</f>
        <v>0</v>
      </c>
      <c r="N66" s="1176"/>
      <c r="O66" s="363"/>
      <c r="P66" s="363"/>
    </row>
    <row r="67" spans="1:16" x14ac:dyDescent="0.25">
      <c r="A67" s="836" t="s">
        <v>71</v>
      </c>
      <c r="B67" s="836"/>
      <c r="C67" s="836"/>
      <c r="D67" s="836"/>
      <c r="E67" s="836"/>
      <c r="F67" s="337">
        <f>L53</f>
        <v>8</v>
      </c>
      <c r="G67" s="1177" t="s">
        <v>110</v>
      </c>
      <c r="H67" s="1177"/>
      <c r="I67" s="1177"/>
      <c r="J67" s="1177"/>
      <c r="K67" s="1177"/>
      <c r="L67" s="1177"/>
      <c r="M67" s="1176">
        <f>F67-P53</f>
        <v>8</v>
      </c>
      <c r="N67" s="1176"/>
      <c r="O67" s="363"/>
      <c r="P67" s="363"/>
    </row>
    <row r="68" spans="1:16" x14ac:dyDescent="0.25">
      <c r="E68" s="326"/>
      <c r="F68" s="337"/>
      <c r="G68" s="338"/>
      <c r="H68" s="338"/>
      <c r="I68" s="338"/>
      <c r="J68" s="338"/>
      <c r="K68" s="338"/>
      <c r="L68" s="338"/>
      <c r="M68" s="337"/>
      <c r="N68" s="337"/>
      <c r="O68" s="363"/>
      <c r="P68" s="363"/>
    </row>
    <row r="69" spans="1:16" x14ac:dyDescent="0.25">
      <c r="A69" s="1104" t="s">
        <v>74</v>
      </c>
      <c r="B69" s="1104"/>
      <c r="C69" s="1104"/>
      <c r="D69" s="1104"/>
    </row>
    <row r="70" spans="1:16" x14ac:dyDescent="0.25">
      <c r="A70" s="1076" t="s">
        <v>228</v>
      </c>
      <c r="B70" s="1076"/>
      <c r="C70" s="1076"/>
    </row>
    <row r="71" spans="1:16" x14ac:dyDescent="0.25">
      <c r="A71" s="1076" t="s">
        <v>76</v>
      </c>
      <c r="B71" s="1076"/>
      <c r="C71" s="1076"/>
    </row>
    <row r="72" spans="1:16" x14ac:dyDescent="0.25">
      <c r="A72" s="836" t="s">
        <v>77</v>
      </c>
      <c r="B72" s="836"/>
      <c r="C72" s="836"/>
      <c r="D72" s="836"/>
      <c r="E72" s="836"/>
    </row>
    <row r="73" spans="1:16" ht="15" customHeight="1" x14ac:dyDescent="0.25">
      <c r="A73" s="1140" t="s">
        <v>78</v>
      </c>
      <c r="B73" s="1140"/>
      <c r="C73" s="1140"/>
      <c r="D73" s="1140"/>
      <c r="E73" s="1140"/>
      <c r="F73" s="1140"/>
      <c r="G73" s="1140"/>
      <c r="H73" s="1140"/>
    </row>
    <row r="75" spans="1:16" x14ac:dyDescent="0.25">
      <c r="A75" s="1076" t="s">
        <v>79</v>
      </c>
      <c r="B75" s="1076"/>
      <c r="C75" s="1076"/>
    </row>
    <row r="76" spans="1:16" ht="14.25" customHeight="1" x14ac:dyDescent="0.25">
      <c r="A76" s="842" t="s">
        <v>224</v>
      </c>
      <c r="B76" s="842"/>
      <c r="C76" s="842"/>
      <c r="D76" s="842"/>
      <c r="E76" s="842"/>
      <c r="F76" s="842"/>
      <c r="G76" s="842"/>
      <c r="H76" s="842"/>
      <c r="I76" s="842"/>
      <c r="J76" s="842"/>
      <c r="K76" s="842"/>
      <c r="L76" s="842"/>
      <c r="M76" s="842"/>
      <c r="N76" s="842"/>
      <c r="O76" s="842"/>
      <c r="P76" s="842"/>
    </row>
    <row r="77" spans="1:16" ht="35.25" customHeight="1" x14ac:dyDescent="0.25">
      <c r="A77" s="1140" t="s">
        <v>225</v>
      </c>
      <c r="B77" s="1140"/>
      <c r="C77" s="1140"/>
      <c r="D77" s="1140"/>
      <c r="E77" s="1140"/>
      <c r="F77" s="1140"/>
      <c r="G77" s="1140"/>
      <c r="H77" s="1140"/>
      <c r="I77" s="1140"/>
      <c r="J77" s="1140"/>
      <c r="K77" s="1140"/>
      <c r="L77" s="1140"/>
      <c r="M77" s="1140"/>
      <c r="N77" s="1140"/>
      <c r="O77" s="1140"/>
      <c r="P77" s="1140"/>
    </row>
    <row r="78" spans="1:16" ht="30" customHeight="1" x14ac:dyDescent="0.25">
      <c r="A78" s="836" t="s">
        <v>83</v>
      </c>
      <c r="B78" s="836"/>
      <c r="C78" s="836"/>
      <c r="D78" s="836"/>
      <c r="E78" s="836"/>
      <c r="F78" s="836"/>
      <c r="G78" s="836"/>
      <c r="H78" s="836"/>
      <c r="L78" s="1177" t="s">
        <v>221</v>
      </c>
      <c r="M78" s="1177"/>
      <c r="N78" s="1177"/>
      <c r="O78" s="1177"/>
      <c r="P78" s="1177"/>
    </row>
    <row r="79" spans="1:16" ht="8.25" customHeight="1" x14ac:dyDescent="0.25">
      <c r="L79" s="338"/>
      <c r="M79" s="338"/>
      <c r="N79" s="338"/>
      <c r="O79" s="338"/>
      <c r="P79" s="338"/>
    </row>
    <row r="80" spans="1:16" x14ac:dyDescent="0.25">
      <c r="A80" s="836" t="s">
        <v>226</v>
      </c>
      <c r="B80" s="836"/>
      <c r="C80" s="836"/>
      <c r="D80" s="836"/>
      <c r="E80" s="836"/>
      <c r="L80" s="1177"/>
      <c r="M80" s="1177"/>
      <c r="N80" s="1177"/>
      <c r="O80" s="1177"/>
      <c r="P80" s="1177"/>
    </row>
    <row r="81" spans="1:16" x14ac:dyDescent="0.25">
      <c r="A81" s="1140" t="s">
        <v>223</v>
      </c>
      <c r="B81" s="1140"/>
      <c r="E81" s="327"/>
      <c r="L81" s="1177" t="s">
        <v>84</v>
      </c>
      <c r="M81" s="1177"/>
      <c r="N81" s="1177"/>
      <c r="O81" s="1177"/>
      <c r="P81" s="338"/>
    </row>
    <row r="82" spans="1:16" ht="9.75" customHeight="1" x14ac:dyDescent="0.25">
      <c r="E82" s="327"/>
      <c r="P82" s="338"/>
    </row>
    <row r="83" spans="1:16" ht="20.25" customHeight="1" x14ac:dyDescent="0.25">
      <c r="A83" s="1140" t="s">
        <v>240</v>
      </c>
      <c r="B83" s="1140"/>
      <c r="C83" s="1140"/>
      <c r="D83" s="1140"/>
      <c r="E83" s="1140"/>
      <c r="L83" s="1177" t="s">
        <v>239</v>
      </c>
      <c r="M83" s="1177"/>
      <c r="N83" s="1177"/>
      <c r="O83" s="1177"/>
      <c r="P83" s="372"/>
    </row>
    <row r="84" spans="1:16" ht="11.25" customHeight="1" x14ac:dyDescent="0.25">
      <c r="A84" s="370"/>
      <c r="B84" s="370"/>
      <c r="C84" s="370"/>
      <c r="D84" s="370"/>
      <c r="E84" s="369"/>
      <c r="P84" s="372"/>
    </row>
    <row r="85" spans="1:16" x14ac:dyDescent="0.25">
      <c r="A85" s="836" t="s">
        <v>227</v>
      </c>
      <c r="B85" s="836"/>
      <c r="C85" s="836"/>
      <c r="D85" s="836"/>
      <c r="E85" s="836"/>
      <c r="L85" s="1177" t="s">
        <v>130</v>
      </c>
      <c r="M85" s="1177"/>
      <c r="N85" s="1177"/>
      <c r="O85" s="1177"/>
      <c r="P85" s="1177"/>
    </row>
  </sheetData>
  <mergeCells count="101">
    <mergeCell ref="I26:J26"/>
    <mergeCell ref="A15:E15"/>
    <mergeCell ref="F15:P15"/>
    <mergeCell ref="A17:P17"/>
    <mergeCell ref="A19:P19"/>
    <mergeCell ref="A22:D23"/>
    <mergeCell ref="A24:D25"/>
    <mergeCell ref="A26:D27"/>
    <mergeCell ref="F14:P14"/>
    <mergeCell ref="A85:E85"/>
    <mergeCell ref="L85:P85"/>
    <mergeCell ref="A76:P76"/>
    <mergeCell ref="A78:H78"/>
    <mergeCell ref="L78:P78"/>
    <mergeCell ref="A80:E80"/>
    <mergeCell ref="L80:P80"/>
    <mergeCell ref="L81:O81"/>
    <mergeCell ref="A69:D69"/>
    <mergeCell ref="A70:C70"/>
    <mergeCell ref="A71:C71"/>
    <mergeCell ref="A77:P77"/>
    <mergeCell ref="A72:E72"/>
    <mergeCell ref="M66:N66"/>
    <mergeCell ref="A83:E83"/>
    <mergeCell ref="L83:O83"/>
    <mergeCell ref="M67:N67"/>
    <mergeCell ref="A73:H73"/>
    <mergeCell ref="A75:C75"/>
    <mergeCell ref="A66:E66"/>
    <mergeCell ref="A48:D49"/>
    <mergeCell ref="I49:J49"/>
    <mergeCell ref="A81:B81"/>
    <mergeCell ref="A50:D51"/>
    <mergeCell ref="I50:J50"/>
    <mergeCell ref="G66:L66"/>
    <mergeCell ref="A67:E67"/>
    <mergeCell ref="G67:L67"/>
    <mergeCell ref="H59:J59"/>
    <mergeCell ref="N59:P59"/>
    <mergeCell ref="A64:E64"/>
    <mergeCell ref="G64:L64"/>
    <mergeCell ref="M64:N64"/>
    <mergeCell ref="A65:E65"/>
    <mergeCell ref="G65:L65"/>
    <mergeCell ref="M65:N65"/>
    <mergeCell ref="A61:P61"/>
    <mergeCell ref="A63:C63"/>
    <mergeCell ref="A52:D53"/>
    <mergeCell ref="I52:J52"/>
    <mergeCell ref="I53:J53"/>
    <mergeCell ref="B54:C54"/>
    <mergeCell ref="A58:D58"/>
    <mergeCell ref="H58:J58"/>
    <mergeCell ref="B55:D55"/>
    <mergeCell ref="A56:D56"/>
    <mergeCell ref="H56:J56"/>
    <mergeCell ref="O56:P56"/>
    <mergeCell ref="A57:D57"/>
    <mergeCell ref="H57:J57"/>
    <mergeCell ref="L57:M57"/>
    <mergeCell ref="N57:P57"/>
    <mergeCell ref="L58:M58"/>
    <mergeCell ref="O58:P58"/>
    <mergeCell ref="A59:D59"/>
    <mergeCell ref="A44:D45"/>
    <mergeCell ref="I44:J44"/>
    <mergeCell ref="I45:J45"/>
    <mergeCell ref="A36:D37"/>
    <mergeCell ref="I36:J36"/>
    <mergeCell ref="I37:J37"/>
    <mergeCell ref="A46:D47"/>
    <mergeCell ref="A28:D29"/>
    <mergeCell ref="A30:D31"/>
    <mergeCell ref="A32:D33"/>
    <mergeCell ref="I30:J30"/>
    <mergeCell ref="I32:J32"/>
    <mergeCell ref="A34:D35"/>
    <mergeCell ref="A40:D41"/>
    <mergeCell ref="A38:D39"/>
    <mergeCell ref="I38:J38"/>
    <mergeCell ref="I39:J39"/>
    <mergeCell ref="A42:D43"/>
    <mergeCell ref="I42:J42"/>
    <mergeCell ref="A2:P2"/>
    <mergeCell ref="A4:P4"/>
    <mergeCell ref="A6:F6"/>
    <mergeCell ref="A7:D7"/>
    <mergeCell ref="A9:F9"/>
    <mergeCell ref="A11:E11"/>
    <mergeCell ref="F11:P12"/>
    <mergeCell ref="A20:D21"/>
    <mergeCell ref="E20:F20"/>
    <mergeCell ref="G20:L20"/>
    <mergeCell ref="M20:P20"/>
    <mergeCell ref="E21:F21"/>
    <mergeCell ref="I21:J21"/>
    <mergeCell ref="A14:E14"/>
    <mergeCell ref="A13:E13"/>
    <mergeCell ref="F13:P13"/>
    <mergeCell ref="A16:E16"/>
    <mergeCell ref="F16:P1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60"/>
  <sheetViews>
    <sheetView workbookViewId="0">
      <selection activeCell="F18" sqref="F18:P18"/>
    </sheetView>
  </sheetViews>
  <sheetFormatPr defaultRowHeight="15" x14ac:dyDescent="0.25"/>
  <cols>
    <col min="1" max="1" width="9.140625" style="334"/>
    <col min="2" max="2" width="6.140625" style="334" customWidth="1"/>
    <col min="3" max="3" width="3.28515625" style="334" customWidth="1"/>
    <col min="4" max="4" width="3.85546875" style="334" customWidth="1"/>
    <col min="5" max="5" width="7.5703125" style="375" customWidth="1"/>
    <col min="6" max="6" width="6.140625" style="342" customWidth="1"/>
    <col min="7" max="7" width="4.7109375" style="342" customWidth="1"/>
    <col min="8" max="8" width="4.28515625" style="342" customWidth="1"/>
    <col min="9" max="9" width="2.85546875" style="342" customWidth="1"/>
    <col min="10" max="10" width="2" style="342" customWidth="1"/>
    <col min="11" max="11" width="4.7109375" style="342" customWidth="1"/>
    <col min="12" max="12" width="4.85546875" style="342" customWidth="1"/>
    <col min="13" max="13" width="7" style="342" customWidth="1"/>
    <col min="14" max="14" width="6.140625" style="342" customWidth="1"/>
    <col min="15" max="15" width="6.7109375" style="342" customWidth="1"/>
    <col min="16" max="16" width="7" style="342" customWidth="1"/>
  </cols>
  <sheetData>
    <row r="2" spans="1:16" x14ac:dyDescent="0.25">
      <c r="A2" s="370"/>
      <c r="B2" s="370"/>
      <c r="C2" s="370"/>
      <c r="D2" s="370"/>
    </row>
    <row r="3" spans="1:16" x14ac:dyDescent="0.25">
      <c r="A3" s="370"/>
      <c r="B3" s="370"/>
      <c r="C3" s="370"/>
      <c r="D3" s="370"/>
    </row>
    <row r="4" spans="1:16" ht="18.75" x14ac:dyDescent="0.3">
      <c r="A4" s="883" t="s">
        <v>229</v>
      </c>
      <c r="B4" s="883"/>
      <c r="C4" s="883"/>
      <c r="D4" s="883"/>
      <c r="E4" s="883"/>
      <c r="F4" s="883"/>
      <c r="G4" s="883"/>
      <c r="H4" s="883"/>
      <c r="I4" s="883"/>
      <c r="J4" s="883"/>
      <c r="K4" s="883"/>
      <c r="L4" s="883"/>
      <c r="M4" s="883"/>
      <c r="N4" s="883"/>
      <c r="O4" s="883"/>
      <c r="P4" s="883"/>
    </row>
    <row r="5" spans="1:16" x14ac:dyDescent="0.25">
      <c r="A5" s="336"/>
      <c r="B5" s="336"/>
      <c r="C5" s="336"/>
      <c r="D5" s="336"/>
      <c r="E5" s="374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</row>
    <row r="6" spans="1:16" ht="37.5" customHeight="1" x14ac:dyDescent="0.25">
      <c r="A6" s="859" t="s">
        <v>0</v>
      </c>
      <c r="B6" s="859"/>
      <c r="C6" s="859"/>
      <c r="D6" s="859"/>
      <c r="E6" s="859"/>
      <c r="F6" s="859"/>
      <c r="G6" s="859"/>
      <c r="H6" s="859"/>
      <c r="I6" s="859"/>
      <c r="J6" s="859"/>
      <c r="K6" s="859"/>
      <c r="L6" s="859"/>
      <c r="M6" s="859"/>
      <c r="N6" s="859"/>
      <c r="O6" s="859"/>
      <c r="P6" s="859"/>
    </row>
    <row r="7" spans="1:16" x14ac:dyDescent="0.25">
      <c r="E7" s="373"/>
      <c r="F7" s="341"/>
      <c r="G7" s="341"/>
      <c r="H7" s="341"/>
      <c r="I7" s="341"/>
      <c r="J7" s="341"/>
      <c r="K7" s="341"/>
      <c r="L7" s="341"/>
      <c r="M7" s="341"/>
      <c r="N7" s="341"/>
      <c r="O7" s="341"/>
      <c r="P7" s="341"/>
    </row>
    <row r="8" spans="1:16" x14ac:dyDescent="0.25">
      <c r="A8" s="836" t="s">
        <v>232</v>
      </c>
      <c r="B8" s="836"/>
      <c r="C8" s="836"/>
      <c r="D8" s="836"/>
      <c r="E8" s="836"/>
      <c r="F8" s="836"/>
    </row>
    <row r="9" spans="1:16" x14ac:dyDescent="0.25">
      <c r="A9" s="1076" t="s">
        <v>2</v>
      </c>
      <c r="B9" s="1076"/>
      <c r="C9" s="1076"/>
      <c r="D9" s="1076"/>
    </row>
    <row r="11" spans="1:16" x14ac:dyDescent="0.25">
      <c r="A11" s="839" t="s">
        <v>3</v>
      </c>
      <c r="B11" s="839"/>
      <c r="C11" s="839"/>
      <c r="D11" s="839"/>
      <c r="E11" s="839"/>
      <c r="F11" s="839"/>
    </row>
    <row r="12" spans="1:16" x14ac:dyDescent="0.25">
      <c r="A12" s="336"/>
      <c r="B12" s="336"/>
      <c r="C12" s="336"/>
      <c r="D12" s="336"/>
      <c r="E12" s="374"/>
      <c r="F12" s="338"/>
    </row>
    <row r="13" spans="1:16" x14ac:dyDescent="0.25">
      <c r="A13" s="860" t="s">
        <v>201</v>
      </c>
      <c r="B13" s="860"/>
      <c r="C13" s="860"/>
      <c r="D13" s="860"/>
      <c r="E13" s="860"/>
      <c r="F13" s="860" t="s">
        <v>230</v>
      </c>
      <c r="G13" s="860"/>
      <c r="H13" s="860"/>
      <c r="I13" s="860"/>
      <c r="J13" s="860"/>
      <c r="K13" s="860"/>
      <c r="L13" s="860"/>
      <c r="M13" s="860"/>
      <c r="N13" s="860"/>
      <c r="O13" s="860"/>
      <c r="P13" s="860"/>
    </row>
    <row r="14" spans="1:16" ht="39.75" customHeight="1" x14ac:dyDescent="0.25">
      <c r="F14" s="860"/>
      <c r="G14" s="860"/>
      <c r="H14" s="860"/>
      <c r="I14" s="860"/>
      <c r="J14" s="860"/>
      <c r="K14" s="860"/>
      <c r="L14" s="860"/>
      <c r="M14" s="860"/>
      <c r="N14" s="860"/>
      <c r="O14" s="860"/>
      <c r="P14" s="860"/>
    </row>
    <row r="15" spans="1:16" ht="49.5" customHeight="1" x14ac:dyDescent="0.25">
      <c r="A15" s="1140" t="s">
        <v>202</v>
      </c>
      <c r="B15" s="1140"/>
      <c r="C15" s="1140"/>
      <c r="D15" s="1140"/>
      <c r="E15" s="1140"/>
      <c r="F15" s="1141" t="s">
        <v>200</v>
      </c>
      <c r="G15" s="1141"/>
      <c r="H15" s="1141"/>
      <c r="I15" s="1141"/>
      <c r="J15" s="1141"/>
      <c r="K15" s="1141"/>
      <c r="L15" s="1141"/>
      <c r="M15" s="1141"/>
      <c r="N15" s="1141"/>
      <c r="O15" s="1141"/>
      <c r="P15" s="1141"/>
    </row>
    <row r="16" spans="1:16" ht="36" customHeight="1" x14ac:dyDescent="0.25">
      <c r="A16" s="860" t="s">
        <v>203</v>
      </c>
      <c r="B16" s="860"/>
      <c r="C16" s="860"/>
      <c r="D16" s="860"/>
      <c r="E16" s="860"/>
      <c r="F16" s="842" t="s">
        <v>204</v>
      </c>
      <c r="G16" s="842"/>
      <c r="H16" s="842"/>
      <c r="I16" s="842"/>
      <c r="J16" s="842"/>
      <c r="K16" s="842"/>
      <c r="L16" s="842"/>
      <c r="M16" s="842"/>
      <c r="N16" s="842"/>
      <c r="O16" s="842"/>
      <c r="P16" s="842"/>
    </row>
    <row r="17" spans="1:16" ht="39.75" customHeight="1" x14ac:dyDescent="0.25">
      <c r="A17" s="860" t="s">
        <v>205</v>
      </c>
      <c r="B17" s="860"/>
      <c r="C17" s="860"/>
      <c r="D17" s="860"/>
      <c r="E17" s="860"/>
      <c r="F17" s="860" t="s">
        <v>12</v>
      </c>
      <c r="G17" s="860"/>
      <c r="H17" s="860"/>
      <c r="I17" s="860"/>
      <c r="J17" s="860"/>
      <c r="K17" s="860"/>
      <c r="L17" s="860"/>
      <c r="M17" s="860"/>
      <c r="N17" s="860"/>
      <c r="O17" s="860"/>
      <c r="P17" s="860"/>
    </row>
    <row r="18" spans="1:16" ht="36.75" customHeight="1" x14ac:dyDescent="0.25">
      <c r="A18" s="1140" t="s">
        <v>206</v>
      </c>
      <c r="B18" s="1140"/>
      <c r="C18" s="1140"/>
      <c r="D18" s="1140"/>
      <c r="E18" s="1140"/>
      <c r="F18" s="860" t="s">
        <v>199</v>
      </c>
      <c r="G18" s="860"/>
      <c r="H18" s="860"/>
      <c r="I18" s="860"/>
      <c r="J18" s="860"/>
      <c r="K18" s="860"/>
      <c r="L18" s="860"/>
      <c r="M18" s="860"/>
      <c r="N18" s="860"/>
      <c r="O18" s="860"/>
      <c r="P18" s="860"/>
    </row>
    <row r="19" spans="1:16" x14ac:dyDescent="0.25">
      <c r="A19" s="885" t="s">
        <v>13</v>
      </c>
      <c r="B19" s="885"/>
      <c r="C19" s="885"/>
      <c r="D19" s="885"/>
      <c r="E19" s="885"/>
      <c r="F19" s="885"/>
      <c r="G19" s="885"/>
      <c r="H19" s="885"/>
      <c r="I19" s="885"/>
      <c r="J19" s="885"/>
      <c r="K19" s="885"/>
      <c r="L19" s="885"/>
      <c r="M19" s="885"/>
      <c r="N19" s="885"/>
      <c r="O19" s="885"/>
      <c r="P19" s="885"/>
    </row>
    <row r="20" spans="1:16" ht="33.75" customHeight="1" x14ac:dyDescent="0.25">
      <c r="A20" s="859" t="s">
        <v>235</v>
      </c>
      <c r="B20" s="859"/>
      <c r="C20" s="859"/>
      <c r="D20" s="859"/>
      <c r="E20" s="859"/>
      <c r="F20" s="859"/>
      <c r="G20" s="859"/>
      <c r="H20" s="859"/>
      <c r="I20" s="859"/>
      <c r="J20" s="859"/>
      <c r="K20" s="859"/>
      <c r="L20" s="859"/>
      <c r="M20" s="859"/>
      <c r="N20" s="859"/>
      <c r="O20" s="859"/>
      <c r="P20" s="859"/>
    </row>
    <row r="21" spans="1:16" x14ac:dyDescent="0.25">
      <c r="A21" s="1077" t="s">
        <v>17</v>
      </c>
      <c r="B21" s="1078"/>
      <c r="C21" s="1078"/>
      <c r="D21" s="1079"/>
      <c r="E21" s="875" t="s">
        <v>15</v>
      </c>
      <c r="F21" s="876"/>
      <c r="G21" s="1132" t="s">
        <v>131</v>
      </c>
      <c r="H21" s="1133"/>
      <c r="I21" s="1133"/>
      <c r="J21" s="1133"/>
      <c r="K21" s="1133"/>
      <c r="L21" s="1134"/>
      <c r="M21" s="1135" t="s">
        <v>16</v>
      </c>
      <c r="N21" s="1136"/>
      <c r="O21" s="1136"/>
      <c r="P21" s="1137"/>
    </row>
    <row r="22" spans="1:16" x14ac:dyDescent="0.25">
      <c r="A22" s="1080"/>
      <c r="B22" s="1081"/>
      <c r="C22" s="1081"/>
      <c r="D22" s="1082"/>
      <c r="E22" s="875" t="s">
        <v>18</v>
      </c>
      <c r="F22" s="876"/>
      <c r="G22" s="348" t="s">
        <v>29</v>
      </c>
      <c r="H22" s="348" t="s">
        <v>27</v>
      </c>
      <c r="I22" s="1138" t="s">
        <v>28</v>
      </c>
      <c r="J22" s="1139"/>
      <c r="K22" s="349" t="s">
        <v>50</v>
      </c>
      <c r="L22" s="349" t="s">
        <v>51</v>
      </c>
      <c r="M22" s="349" t="s">
        <v>50</v>
      </c>
      <c r="N22" s="350" t="s">
        <v>19</v>
      </c>
      <c r="O22" s="350" t="s">
        <v>20</v>
      </c>
      <c r="P22" s="351" t="s">
        <v>126</v>
      </c>
    </row>
    <row r="23" spans="1:16" ht="21.75" customHeight="1" x14ac:dyDescent="0.25">
      <c r="A23" s="1162" t="s">
        <v>233</v>
      </c>
      <c r="B23" s="1163"/>
      <c r="C23" s="1163"/>
      <c r="D23" s="1164"/>
      <c r="E23" s="376" t="s">
        <v>22</v>
      </c>
      <c r="F23" s="344"/>
      <c r="G23" s="352"/>
      <c r="H23" s="353"/>
      <c r="I23" s="1148">
        <v>2</v>
      </c>
      <c r="J23" s="1149"/>
      <c r="K23" s="355"/>
      <c r="L23" s="355"/>
      <c r="M23" s="355"/>
      <c r="N23" s="344"/>
      <c r="O23" s="344"/>
      <c r="P23" s="356"/>
    </row>
    <row r="24" spans="1:16" ht="23.25" customHeight="1" x14ac:dyDescent="0.25">
      <c r="A24" s="1165"/>
      <c r="B24" s="1166"/>
      <c r="C24" s="1166"/>
      <c r="D24" s="1167"/>
      <c r="E24" s="376" t="s">
        <v>18</v>
      </c>
      <c r="F24" s="344"/>
      <c r="G24" s="352"/>
      <c r="H24" s="353"/>
      <c r="I24" s="354"/>
      <c r="J24" s="355"/>
      <c r="K24" s="355"/>
      <c r="L24" s="355"/>
      <c r="M24" s="355"/>
      <c r="N24" s="344"/>
      <c r="O24" s="344"/>
      <c r="P24" s="356"/>
    </row>
    <row r="25" spans="1:16" x14ac:dyDescent="0.25">
      <c r="A25" s="1156" t="s">
        <v>234</v>
      </c>
      <c r="B25" s="1157"/>
      <c r="C25" s="1157"/>
      <c r="D25" s="1158"/>
      <c r="E25" s="376" t="s">
        <v>22</v>
      </c>
      <c r="F25" s="344"/>
      <c r="G25" s="352"/>
      <c r="H25" s="353"/>
      <c r="I25" s="354"/>
      <c r="J25" s="355"/>
      <c r="K25" s="355"/>
      <c r="L25" s="355">
        <v>1</v>
      </c>
      <c r="M25" s="355"/>
      <c r="N25" s="344"/>
      <c r="O25" s="344"/>
      <c r="P25" s="356"/>
    </row>
    <row r="26" spans="1:16" ht="26.25" customHeight="1" x14ac:dyDescent="0.25">
      <c r="A26" s="1159"/>
      <c r="B26" s="1160"/>
      <c r="C26" s="1160"/>
      <c r="D26" s="1161"/>
      <c r="E26" s="376" t="s">
        <v>18</v>
      </c>
      <c r="F26" s="344"/>
      <c r="G26" s="352"/>
      <c r="H26" s="353"/>
      <c r="I26" s="354"/>
      <c r="J26" s="355"/>
      <c r="K26" s="355"/>
      <c r="L26" s="355"/>
      <c r="M26" s="355"/>
      <c r="N26" s="344"/>
      <c r="O26" s="344"/>
      <c r="P26" s="356"/>
    </row>
    <row r="27" spans="1:16" x14ac:dyDescent="0.25">
      <c r="A27" s="1103" t="s">
        <v>61</v>
      </c>
      <c r="B27" s="1103"/>
      <c r="C27" s="1103"/>
      <c r="D27" s="1103"/>
      <c r="E27" s="377" t="s">
        <v>22</v>
      </c>
      <c r="F27" s="339"/>
      <c r="G27" s="345"/>
      <c r="H27" s="345"/>
      <c r="I27" s="1172"/>
      <c r="J27" s="1172"/>
      <c r="K27" s="345"/>
      <c r="L27" s="345"/>
      <c r="M27" s="345"/>
      <c r="N27" s="339"/>
      <c r="O27" s="339"/>
      <c r="P27" s="346"/>
    </row>
    <row r="28" spans="1:16" x14ac:dyDescent="0.25">
      <c r="A28" s="1103"/>
      <c r="B28" s="1103"/>
      <c r="C28" s="1103"/>
      <c r="D28" s="1103"/>
      <c r="E28" s="377" t="s">
        <v>18</v>
      </c>
      <c r="F28" s="339"/>
      <c r="G28" s="345"/>
      <c r="H28" s="345"/>
      <c r="I28" s="1173">
        <f>SUM(I23:I27)</f>
        <v>2</v>
      </c>
      <c r="J28" s="1174"/>
      <c r="K28" s="345"/>
      <c r="L28" s="345">
        <f>SUM(L23:L27)</f>
        <v>1</v>
      </c>
      <c r="M28" s="345"/>
      <c r="N28" s="339"/>
      <c r="O28" s="339"/>
      <c r="P28" s="346"/>
    </row>
    <row r="29" spans="1:16" x14ac:dyDescent="0.25">
      <c r="A29" s="335"/>
      <c r="B29" s="1102" t="s">
        <v>124</v>
      </c>
      <c r="C29" s="1102"/>
      <c r="D29" s="335"/>
      <c r="E29" s="378"/>
      <c r="F29" s="340">
        <f>SUM(F27:F28)</f>
        <v>0</v>
      </c>
      <c r="G29" s="360"/>
      <c r="H29" s="361"/>
      <c r="I29" s="361"/>
      <c r="J29" s="361"/>
      <c r="K29" s="361"/>
      <c r="L29" s="361"/>
      <c r="M29" s="361"/>
      <c r="N29" s="362"/>
      <c r="O29" s="362"/>
      <c r="P29" s="362"/>
    </row>
    <row r="30" spans="1:16" x14ac:dyDescent="0.25">
      <c r="A30" s="335"/>
      <c r="B30" s="1102" t="s">
        <v>56</v>
      </c>
      <c r="C30" s="1102"/>
      <c r="D30" s="1102"/>
      <c r="E30" s="378"/>
      <c r="F30" s="340">
        <f>F27</f>
        <v>0</v>
      </c>
      <c r="G30" s="360"/>
      <c r="H30" s="361"/>
      <c r="I30" s="361"/>
      <c r="J30" s="361"/>
      <c r="K30" s="361"/>
      <c r="L30" s="361"/>
      <c r="M30" s="361"/>
      <c r="N30" s="362"/>
      <c r="O30" s="362"/>
      <c r="P30" s="362"/>
    </row>
    <row r="31" spans="1:16" ht="15.75" x14ac:dyDescent="0.25">
      <c r="A31" s="1102" t="s">
        <v>57</v>
      </c>
      <c r="B31" s="1102"/>
      <c r="C31" s="1102"/>
      <c r="D31" s="1102"/>
      <c r="E31" s="379"/>
      <c r="F31" s="340">
        <f>F28</f>
        <v>0</v>
      </c>
      <c r="G31" s="360"/>
      <c r="H31" s="1169"/>
      <c r="I31" s="1169"/>
      <c r="J31" s="1169"/>
      <c r="K31" s="361"/>
      <c r="L31" s="361"/>
      <c r="M31" s="347">
        <v>0</v>
      </c>
      <c r="N31" s="367"/>
      <c r="O31" s="1168" t="s">
        <v>125</v>
      </c>
      <c r="P31" s="1168"/>
    </row>
    <row r="32" spans="1:16" ht="15.75" x14ac:dyDescent="0.25">
      <c r="A32" s="1102" t="s">
        <v>58</v>
      </c>
      <c r="B32" s="1102"/>
      <c r="C32" s="1102"/>
      <c r="D32" s="1102"/>
      <c r="E32" s="379"/>
      <c r="F32" s="340">
        <f>G28+H28+I28+N28</f>
        <v>2</v>
      </c>
      <c r="G32" s="360"/>
      <c r="H32" s="1169"/>
      <c r="I32" s="1169"/>
      <c r="J32" s="1169"/>
      <c r="K32" s="361"/>
      <c r="L32" s="1170">
        <v>0</v>
      </c>
      <c r="M32" s="1170"/>
      <c r="N32" s="1168" t="s">
        <v>125</v>
      </c>
      <c r="O32" s="1168"/>
      <c r="P32" s="1168"/>
    </row>
    <row r="33" spans="1:16" ht="15.75" x14ac:dyDescent="0.25">
      <c r="A33" s="1076" t="s">
        <v>60</v>
      </c>
      <c r="B33" s="1076"/>
      <c r="C33" s="1076"/>
      <c r="D33" s="1076"/>
      <c r="E33" s="380"/>
      <c r="F33" s="337">
        <f>K28+M28</f>
        <v>0</v>
      </c>
      <c r="H33" s="1175"/>
      <c r="I33" s="1175"/>
      <c r="J33" s="1175"/>
      <c r="L33" s="1171">
        <v>0</v>
      </c>
      <c r="M33" s="1171"/>
      <c r="N33" s="368"/>
      <c r="O33" s="1171" t="s">
        <v>125</v>
      </c>
      <c r="P33" s="1171"/>
    </row>
    <row r="34" spans="1:16" ht="15.75" x14ac:dyDescent="0.25">
      <c r="A34" s="1076" t="s">
        <v>59</v>
      </c>
      <c r="B34" s="1076"/>
      <c r="C34" s="1076"/>
      <c r="D34" s="1076"/>
      <c r="E34" s="380"/>
      <c r="F34" s="337">
        <f>L28</f>
        <v>1</v>
      </c>
      <c r="H34" s="1176"/>
      <c r="I34" s="1176"/>
      <c r="J34" s="1176"/>
      <c r="M34" s="342">
        <v>0</v>
      </c>
      <c r="N34" s="1171" t="s">
        <v>125</v>
      </c>
      <c r="O34" s="1171"/>
      <c r="P34" s="1171"/>
    </row>
    <row r="35" spans="1:16" ht="15.75" x14ac:dyDescent="0.25">
      <c r="E35" s="380"/>
      <c r="F35" s="337"/>
      <c r="H35" s="337"/>
      <c r="I35" s="337"/>
      <c r="J35" s="337"/>
      <c r="N35" s="337" t="s">
        <v>185</v>
      </c>
      <c r="O35" s="337"/>
      <c r="P35" s="337"/>
    </row>
    <row r="36" spans="1:16" ht="34.5" customHeight="1" x14ac:dyDescent="0.25">
      <c r="A36" s="847" t="s">
        <v>190</v>
      </c>
      <c r="B36" s="847"/>
      <c r="C36" s="847"/>
      <c r="D36" s="847"/>
      <c r="E36" s="847"/>
      <c r="F36" s="847"/>
      <c r="G36" s="847"/>
      <c r="H36" s="847"/>
      <c r="I36" s="847"/>
      <c r="J36" s="847"/>
      <c r="K36" s="847"/>
      <c r="L36" s="847"/>
      <c r="M36" s="847"/>
      <c r="N36" s="847"/>
      <c r="O36" s="847"/>
      <c r="P36" s="847"/>
    </row>
    <row r="38" spans="1:16" x14ac:dyDescent="0.25">
      <c r="A38" s="1104" t="s">
        <v>63</v>
      </c>
      <c r="B38" s="1104"/>
      <c r="C38" s="1104"/>
    </row>
    <row r="39" spans="1:16" x14ac:dyDescent="0.25">
      <c r="A39" s="836" t="s">
        <v>64</v>
      </c>
      <c r="B39" s="836"/>
      <c r="C39" s="836"/>
      <c r="D39" s="836"/>
      <c r="E39" s="836"/>
      <c r="F39" s="337">
        <f>F29</f>
        <v>0</v>
      </c>
      <c r="G39" s="1177" t="s">
        <v>109</v>
      </c>
      <c r="H39" s="1177"/>
      <c r="I39" s="1177"/>
      <c r="J39" s="1177"/>
      <c r="K39" s="1177"/>
      <c r="L39" s="1177"/>
      <c r="M39" s="1176">
        <f>F39-O28</f>
        <v>0</v>
      </c>
      <c r="N39" s="1176"/>
      <c r="O39" s="363"/>
      <c r="P39" s="363"/>
    </row>
    <row r="40" spans="1:16" x14ac:dyDescent="0.25">
      <c r="A40" s="842" t="s">
        <v>68</v>
      </c>
      <c r="B40" s="842"/>
      <c r="C40" s="842"/>
      <c r="D40" s="842"/>
      <c r="E40" s="842"/>
      <c r="F40" s="337">
        <f>F32</f>
        <v>2</v>
      </c>
      <c r="G40" s="1177" t="s">
        <v>109</v>
      </c>
      <c r="H40" s="1177"/>
      <c r="I40" s="1177"/>
      <c r="J40" s="1177"/>
      <c r="K40" s="1177"/>
      <c r="L40" s="1177"/>
      <c r="M40" s="1176">
        <f>F40</f>
        <v>2</v>
      </c>
      <c r="N40" s="1176"/>
      <c r="O40" s="363"/>
      <c r="P40" s="363"/>
    </row>
    <row r="41" spans="1:16" x14ac:dyDescent="0.25">
      <c r="A41" s="842" t="s">
        <v>67</v>
      </c>
      <c r="B41" s="842"/>
      <c r="C41" s="842"/>
      <c r="D41" s="842"/>
      <c r="E41" s="842"/>
      <c r="F41" s="337">
        <f>F33</f>
        <v>0</v>
      </c>
      <c r="G41" s="1177" t="s">
        <v>109</v>
      </c>
      <c r="H41" s="1177"/>
      <c r="I41" s="1177"/>
      <c r="J41" s="1177"/>
      <c r="K41" s="1177"/>
      <c r="L41" s="1177"/>
      <c r="M41" s="1176">
        <f>F41</f>
        <v>0</v>
      </c>
      <c r="N41" s="1176"/>
      <c r="O41" s="363"/>
      <c r="P41" s="363"/>
    </row>
    <row r="42" spans="1:16" x14ac:dyDescent="0.25">
      <c r="A42" s="836" t="s">
        <v>71</v>
      </c>
      <c r="B42" s="836"/>
      <c r="C42" s="836"/>
      <c r="D42" s="836"/>
      <c r="E42" s="836"/>
      <c r="F42" s="337">
        <f>L28</f>
        <v>1</v>
      </c>
      <c r="G42" s="1177" t="s">
        <v>110</v>
      </c>
      <c r="H42" s="1177"/>
      <c r="I42" s="1177"/>
      <c r="J42" s="1177"/>
      <c r="K42" s="1177"/>
      <c r="L42" s="1177"/>
      <c r="M42" s="1176">
        <f>F42-P28</f>
        <v>1</v>
      </c>
      <c r="N42" s="1176"/>
      <c r="O42" s="363"/>
      <c r="P42" s="363"/>
    </row>
    <row r="43" spans="1:16" x14ac:dyDescent="0.25">
      <c r="E43" s="374"/>
      <c r="F43" s="337"/>
      <c r="G43" s="338"/>
      <c r="H43" s="338"/>
      <c r="I43" s="338"/>
      <c r="J43" s="338"/>
      <c r="K43" s="338"/>
      <c r="L43" s="338"/>
      <c r="M43" s="337"/>
      <c r="N43" s="337"/>
      <c r="O43" s="363"/>
      <c r="P43" s="363"/>
    </row>
    <row r="44" spans="1:16" x14ac:dyDescent="0.25">
      <c r="A44" s="1104" t="s">
        <v>74</v>
      </c>
      <c r="B44" s="1104"/>
      <c r="C44" s="1104"/>
      <c r="D44" s="1104"/>
    </row>
    <row r="45" spans="1:16" x14ac:dyDescent="0.25">
      <c r="A45" s="1076" t="s">
        <v>128</v>
      </c>
      <c r="B45" s="1076"/>
      <c r="C45" s="1076"/>
    </row>
    <row r="46" spans="1:16" x14ac:dyDescent="0.25">
      <c r="A46" s="1076" t="s">
        <v>76</v>
      </c>
      <c r="B46" s="1076"/>
      <c r="C46" s="1076"/>
    </row>
    <row r="47" spans="1:16" x14ac:dyDescent="0.25">
      <c r="A47" s="836" t="s">
        <v>77</v>
      </c>
      <c r="B47" s="836"/>
      <c r="C47" s="836"/>
      <c r="D47" s="836"/>
      <c r="E47" s="836"/>
    </row>
    <row r="48" spans="1:16" x14ac:dyDescent="0.25">
      <c r="A48" s="1076" t="s">
        <v>78</v>
      </c>
      <c r="B48" s="1076"/>
      <c r="C48" s="1076"/>
      <c r="D48" s="1140" t="s">
        <v>238</v>
      </c>
      <c r="E48" s="1140"/>
      <c r="F48" s="1140"/>
      <c r="G48" s="1140"/>
    </row>
    <row r="51" spans="1:21" x14ac:dyDescent="0.25">
      <c r="A51" s="836" t="s">
        <v>83</v>
      </c>
      <c r="B51" s="836"/>
      <c r="C51" s="836"/>
      <c r="D51" s="836"/>
      <c r="E51" s="836"/>
      <c r="F51" s="836"/>
      <c r="G51" s="836"/>
      <c r="H51" s="836"/>
      <c r="K51" s="1171" t="s">
        <v>221</v>
      </c>
      <c r="L51" s="1171"/>
      <c r="M51" s="1171"/>
      <c r="N51" s="1171"/>
      <c r="O51" s="363"/>
      <c r="P51" s="363"/>
    </row>
    <row r="52" spans="1:21" x14ac:dyDescent="0.25">
      <c r="P52" s="338"/>
    </row>
    <row r="53" spans="1:21" ht="31.5" customHeight="1" x14ac:dyDescent="0.25">
      <c r="A53" s="1140" t="s">
        <v>236</v>
      </c>
      <c r="B53" s="1140"/>
      <c r="C53" s="1140"/>
      <c r="D53" s="1140"/>
      <c r="E53" s="1140"/>
      <c r="F53" s="1140"/>
      <c r="G53" s="1140"/>
      <c r="K53" s="1171" t="s">
        <v>84</v>
      </c>
      <c r="L53" s="1171"/>
      <c r="M53" s="1171"/>
      <c r="N53" s="1171"/>
      <c r="P53" s="372"/>
    </row>
    <row r="54" spans="1:21" ht="12.75" customHeight="1" x14ac:dyDescent="0.25">
      <c r="A54" s="371"/>
      <c r="B54" s="371"/>
      <c r="C54" s="371"/>
      <c r="D54" s="371"/>
      <c r="E54" s="371"/>
      <c r="F54" s="371"/>
      <c r="G54" s="371"/>
      <c r="K54" s="372"/>
      <c r="L54" s="372"/>
      <c r="M54" s="372"/>
      <c r="N54" s="372"/>
      <c r="P54" s="372"/>
    </row>
    <row r="55" spans="1:21" x14ac:dyDescent="0.25">
      <c r="A55" s="836" t="s">
        <v>127</v>
      </c>
      <c r="B55" s="836"/>
      <c r="C55" s="836"/>
      <c r="D55" s="836"/>
      <c r="E55" s="836"/>
      <c r="K55" s="1171" t="s">
        <v>237</v>
      </c>
      <c r="L55" s="1171"/>
      <c r="M55" s="1171"/>
      <c r="N55" s="1171"/>
      <c r="P55" s="363"/>
    </row>
    <row r="56" spans="1:21" x14ac:dyDescent="0.25">
      <c r="P56" s="338"/>
    </row>
    <row r="57" spans="1:21" x14ac:dyDescent="0.25">
      <c r="A57" s="836" t="s">
        <v>88</v>
      </c>
      <c r="B57" s="836"/>
      <c r="C57" s="836"/>
      <c r="D57" s="836"/>
      <c r="E57" s="836"/>
      <c r="K57" s="1171" t="s">
        <v>130</v>
      </c>
      <c r="L57" s="1171"/>
      <c r="M57" s="1171"/>
      <c r="N57" s="1171"/>
      <c r="O57" s="363"/>
      <c r="P57" s="363"/>
    </row>
    <row r="60" spans="1:21" x14ac:dyDescent="0.25">
      <c r="U60" s="381"/>
    </row>
  </sheetData>
  <mergeCells count="73">
    <mergeCell ref="A13:E13"/>
    <mergeCell ref="F13:P14"/>
    <mergeCell ref="A4:P4"/>
    <mergeCell ref="A6:P6"/>
    <mergeCell ref="A8:F8"/>
    <mergeCell ref="A9:D9"/>
    <mergeCell ref="A11:F11"/>
    <mergeCell ref="A18:E18"/>
    <mergeCell ref="F18:P18"/>
    <mergeCell ref="A19:P19"/>
    <mergeCell ref="A20:P20"/>
    <mergeCell ref="A21:D22"/>
    <mergeCell ref="E21:F21"/>
    <mergeCell ref="G21:L21"/>
    <mergeCell ref="M21:P21"/>
    <mergeCell ref="E22:F22"/>
    <mergeCell ref="I22:J22"/>
    <mergeCell ref="A15:E15"/>
    <mergeCell ref="F15:P15"/>
    <mergeCell ref="A16:E16"/>
    <mergeCell ref="F16:P16"/>
    <mergeCell ref="A17:E17"/>
    <mergeCell ref="F17:P17"/>
    <mergeCell ref="A23:D24"/>
    <mergeCell ref="A25:D26"/>
    <mergeCell ref="I23:J23"/>
    <mergeCell ref="B29:C29"/>
    <mergeCell ref="A27:D28"/>
    <mergeCell ref="I27:J27"/>
    <mergeCell ref="I28:J28"/>
    <mergeCell ref="A40:E40"/>
    <mergeCell ref="G40:L40"/>
    <mergeCell ref="M40:N40"/>
    <mergeCell ref="A33:D33"/>
    <mergeCell ref="H33:J33"/>
    <mergeCell ref="L33:M33"/>
    <mergeCell ref="A36:P36"/>
    <mergeCell ref="A38:C38"/>
    <mergeCell ref="A39:E39"/>
    <mergeCell ref="G39:L39"/>
    <mergeCell ref="M39:N39"/>
    <mergeCell ref="O33:P33"/>
    <mergeCell ref="A34:D34"/>
    <mergeCell ref="H34:J34"/>
    <mergeCell ref="N34:P34"/>
    <mergeCell ref="B30:D30"/>
    <mergeCell ref="A31:D31"/>
    <mergeCell ref="H31:J31"/>
    <mergeCell ref="O31:P31"/>
    <mergeCell ref="A32:D32"/>
    <mergeCell ref="H32:J32"/>
    <mergeCell ref="L32:M32"/>
    <mergeCell ref="N32:P32"/>
    <mergeCell ref="A41:E41"/>
    <mergeCell ref="G41:L41"/>
    <mergeCell ref="M41:N41"/>
    <mergeCell ref="A42:E42"/>
    <mergeCell ref="G42:L42"/>
    <mergeCell ref="M42:N42"/>
    <mergeCell ref="A44:D44"/>
    <mergeCell ref="A45:C45"/>
    <mergeCell ref="A46:C46"/>
    <mergeCell ref="A47:E47"/>
    <mergeCell ref="A48:C48"/>
    <mergeCell ref="D48:G48"/>
    <mergeCell ref="A57:E57"/>
    <mergeCell ref="A51:H51"/>
    <mergeCell ref="A55:E55"/>
    <mergeCell ref="K53:N53"/>
    <mergeCell ref="A53:G53"/>
    <mergeCell ref="K55:N55"/>
    <mergeCell ref="K57:N57"/>
    <mergeCell ref="K51:N5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"/>
  <sheetViews>
    <sheetView workbookViewId="0">
      <selection activeCell="H23" sqref="H23"/>
    </sheetView>
  </sheetViews>
  <sheetFormatPr defaultRowHeight="15" x14ac:dyDescent="0.25"/>
  <cols>
    <col min="1" max="1" width="9.140625" style="383"/>
    <col min="2" max="2" width="6.140625" style="383" customWidth="1"/>
    <col min="3" max="3" width="3.28515625" style="383" customWidth="1"/>
    <col min="4" max="4" width="3.85546875" style="383" customWidth="1"/>
    <col min="5" max="5" width="7.5703125" style="375" customWidth="1"/>
    <col min="6" max="6" width="6.140625" style="342" customWidth="1"/>
    <col min="7" max="7" width="4.7109375" style="342" customWidth="1"/>
    <col min="8" max="8" width="4.28515625" style="342" customWidth="1"/>
    <col min="9" max="9" width="2.85546875" style="342" customWidth="1"/>
    <col min="10" max="10" width="2" style="342" customWidth="1"/>
    <col min="11" max="11" width="4.7109375" style="342" customWidth="1"/>
    <col min="12" max="12" width="4.85546875" style="342" customWidth="1"/>
    <col min="13" max="13" width="7" style="342" customWidth="1"/>
    <col min="14" max="14" width="6.140625" style="342" customWidth="1"/>
    <col min="15" max="15" width="6.7109375" style="342" customWidth="1"/>
    <col min="16" max="16" width="7" style="342" customWidth="1"/>
  </cols>
  <sheetData>
    <row r="1" spans="1:16" ht="15.75" customHeight="1" x14ac:dyDescent="0.3">
      <c r="A1" s="883" t="s">
        <v>231</v>
      </c>
      <c r="B1" s="883"/>
      <c r="C1" s="883"/>
      <c r="D1" s="883"/>
      <c r="E1" s="883"/>
      <c r="F1" s="883"/>
      <c r="G1" s="883"/>
      <c r="H1" s="883"/>
      <c r="I1" s="883"/>
      <c r="J1" s="883"/>
      <c r="K1" s="883"/>
      <c r="L1" s="883"/>
      <c r="M1" s="883"/>
      <c r="N1" s="883"/>
      <c r="O1" s="883"/>
      <c r="P1" s="883"/>
    </row>
    <row r="2" spans="1:16" ht="9" customHeight="1" x14ac:dyDescent="0.25">
      <c r="A2" s="385"/>
      <c r="B2" s="385"/>
      <c r="C2" s="385"/>
      <c r="D2" s="385"/>
      <c r="E2" s="374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</row>
    <row r="3" spans="1:16" ht="33.75" customHeight="1" x14ac:dyDescent="0.25">
      <c r="A3" s="859" t="s">
        <v>0</v>
      </c>
      <c r="B3" s="859"/>
      <c r="C3" s="859"/>
      <c r="D3" s="859"/>
      <c r="E3" s="859"/>
      <c r="F3" s="859"/>
      <c r="G3" s="859"/>
      <c r="H3" s="859"/>
      <c r="I3" s="859"/>
      <c r="J3" s="859"/>
      <c r="K3" s="859"/>
      <c r="L3" s="859"/>
      <c r="M3" s="859"/>
      <c r="N3" s="859"/>
      <c r="O3" s="859"/>
      <c r="P3" s="859"/>
    </row>
    <row r="4" spans="1:16" ht="15" customHeight="1" x14ac:dyDescent="0.25">
      <c r="E4" s="393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</row>
    <row r="5" spans="1:16" x14ac:dyDescent="0.25">
      <c r="A5" s="836" t="s">
        <v>232</v>
      </c>
      <c r="B5" s="836"/>
      <c r="C5" s="836"/>
      <c r="D5" s="836"/>
      <c r="E5" s="836"/>
      <c r="F5" s="836"/>
    </row>
    <row r="6" spans="1:16" ht="15" customHeight="1" x14ac:dyDescent="0.25">
      <c r="A6" s="1076" t="s">
        <v>2</v>
      </c>
      <c r="B6" s="1076"/>
      <c r="C6" s="1076"/>
      <c r="D6" s="1076"/>
    </row>
    <row r="8" spans="1:16" ht="15" customHeight="1" x14ac:dyDescent="0.25">
      <c r="A8" s="839" t="s">
        <v>3</v>
      </c>
      <c r="B8" s="839"/>
      <c r="C8" s="839"/>
      <c r="D8" s="839"/>
      <c r="E8" s="839"/>
      <c r="F8" s="839"/>
    </row>
    <row r="9" spans="1:16" ht="51" customHeight="1" x14ac:dyDescent="0.25">
      <c r="A9" s="860" t="s">
        <v>201</v>
      </c>
      <c r="B9" s="860"/>
      <c r="C9" s="860"/>
      <c r="D9" s="860"/>
      <c r="E9" s="860"/>
      <c r="F9" s="860" t="s">
        <v>230</v>
      </c>
      <c r="G9" s="860"/>
      <c r="H9" s="860"/>
      <c r="I9" s="860"/>
      <c r="J9" s="860"/>
      <c r="K9" s="860"/>
      <c r="L9" s="860"/>
      <c r="M9" s="860"/>
      <c r="N9" s="860"/>
      <c r="O9" s="860"/>
      <c r="P9" s="860"/>
    </row>
    <row r="10" spans="1:16" ht="43.5" customHeight="1" x14ac:dyDescent="0.25">
      <c r="A10" s="1180" t="s">
        <v>202</v>
      </c>
      <c r="B10" s="1180"/>
      <c r="C10" s="1180"/>
      <c r="D10" s="1180"/>
      <c r="E10" s="1180"/>
      <c r="F10" s="1141" t="s">
        <v>241</v>
      </c>
      <c r="G10" s="1141"/>
      <c r="H10" s="1141"/>
      <c r="I10" s="1141"/>
      <c r="J10" s="1141"/>
      <c r="K10" s="1141"/>
      <c r="L10" s="1141"/>
      <c r="M10" s="1141"/>
      <c r="N10" s="1141"/>
      <c r="O10" s="1141"/>
      <c r="P10" s="1141"/>
    </row>
    <row r="11" spans="1:16" ht="34.5" customHeight="1" x14ac:dyDescent="0.25">
      <c r="A11" s="1181" t="s">
        <v>203</v>
      </c>
      <c r="B11" s="1181"/>
      <c r="C11" s="1181"/>
      <c r="D11" s="1181"/>
      <c r="E11" s="1181"/>
      <c r="F11" s="1181" t="s">
        <v>242</v>
      </c>
      <c r="G11" s="1181"/>
      <c r="H11" s="1181"/>
      <c r="I11" s="1181"/>
      <c r="J11" s="1181"/>
      <c r="K11" s="1181"/>
      <c r="L11" s="1181"/>
      <c r="M11" s="1181"/>
      <c r="N11" s="1181"/>
      <c r="O11" s="1181"/>
      <c r="P11" s="1181"/>
    </row>
    <row r="12" spans="1:16" ht="33.75" customHeight="1" x14ac:dyDescent="0.25">
      <c r="A12" s="860" t="s">
        <v>205</v>
      </c>
      <c r="B12" s="860"/>
      <c r="C12" s="860"/>
      <c r="D12" s="860"/>
      <c r="E12" s="860"/>
      <c r="F12" s="860" t="s">
        <v>12</v>
      </c>
      <c r="G12" s="860"/>
      <c r="H12" s="860"/>
      <c r="I12" s="860"/>
      <c r="J12" s="860"/>
      <c r="K12" s="860"/>
      <c r="L12" s="860"/>
      <c r="M12" s="860"/>
      <c r="N12" s="860"/>
      <c r="O12" s="860"/>
      <c r="P12" s="860"/>
    </row>
    <row r="13" spans="1:16" ht="33.75" customHeight="1" x14ac:dyDescent="0.25">
      <c r="A13" s="1180" t="s">
        <v>206</v>
      </c>
      <c r="B13" s="1180"/>
      <c r="C13" s="1180"/>
      <c r="D13" s="1180"/>
      <c r="E13" s="1180"/>
      <c r="F13" s="860" t="s">
        <v>199</v>
      </c>
      <c r="G13" s="860"/>
      <c r="H13" s="860"/>
      <c r="I13" s="860"/>
      <c r="J13" s="860"/>
      <c r="K13" s="860"/>
      <c r="L13" s="860"/>
      <c r="M13" s="860"/>
      <c r="N13" s="860"/>
      <c r="O13" s="860"/>
      <c r="P13" s="860"/>
    </row>
    <row r="14" spans="1:16" ht="15" customHeight="1" x14ac:dyDescent="0.25">
      <c r="A14" s="885" t="s">
        <v>13</v>
      </c>
      <c r="B14" s="885"/>
      <c r="C14" s="885"/>
      <c r="D14" s="885"/>
      <c r="E14" s="885"/>
      <c r="F14" s="885"/>
      <c r="G14" s="885"/>
      <c r="H14" s="885"/>
      <c r="I14" s="885"/>
      <c r="J14" s="885"/>
      <c r="K14" s="885"/>
      <c r="L14" s="885"/>
      <c r="M14" s="885"/>
      <c r="N14" s="885"/>
      <c r="O14" s="885"/>
      <c r="P14" s="885"/>
    </row>
    <row r="15" spans="1:16" ht="35.25" customHeight="1" x14ac:dyDescent="0.25">
      <c r="A15" s="859" t="s">
        <v>243</v>
      </c>
      <c r="B15" s="859"/>
      <c r="C15" s="859"/>
      <c r="D15" s="859"/>
      <c r="E15" s="859"/>
      <c r="F15" s="859"/>
      <c r="G15" s="859"/>
      <c r="H15" s="859"/>
      <c r="I15" s="859"/>
      <c r="J15" s="859"/>
      <c r="K15" s="859"/>
      <c r="L15" s="859"/>
      <c r="M15" s="859"/>
      <c r="N15" s="859"/>
      <c r="O15" s="859"/>
      <c r="P15" s="859"/>
    </row>
    <row r="16" spans="1:16" ht="15" customHeight="1" x14ac:dyDescent="0.25">
      <c r="A16" s="1077" t="s">
        <v>17</v>
      </c>
      <c r="B16" s="1078"/>
      <c r="C16" s="1078"/>
      <c r="D16" s="1079"/>
      <c r="E16" s="875" t="s">
        <v>15</v>
      </c>
      <c r="F16" s="876"/>
      <c r="G16" s="1132" t="s">
        <v>131</v>
      </c>
      <c r="H16" s="1133"/>
      <c r="I16" s="1133"/>
      <c r="J16" s="1133"/>
      <c r="K16" s="1133"/>
      <c r="L16" s="1134"/>
      <c r="M16" s="1135" t="s">
        <v>16</v>
      </c>
      <c r="N16" s="1136"/>
      <c r="O16" s="1136"/>
      <c r="P16" s="1137"/>
    </row>
    <row r="17" spans="1:16" ht="15" customHeight="1" x14ac:dyDescent="0.25">
      <c r="A17" s="1080"/>
      <c r="B17" s="1081"/>
      <c r="C17" s="1081"/>
      <c r="D17" s="1082"/>
      <c r="E17" s="875" t="s">
        <v>18</v>
      </c>
      <c r="F17" s="876"/>
      <c r="G17" s="348" t="s">
        <v>29</v>
      </c>
      <c r="H17" s="348" t="s">
        <v>27</v>
      </c>
      <c r="I17" s="1138" t="s">
        <v>28</v>
      </c>
      <c r="J17" s="1139"/>
      <c r="K17" s="349" t="s">
        <v>50</v>
      </c>
      <c r="L17" s="349" t="s">
        <v>51</v>
      </c>
      <c r="M17" s="349" t="s">
        <v>50</v>
      </c>
      <c r="N17" s="350" t="s">
        <v>19</v>
      </c>
      <c r="O17" s="350" t="s">
        <v>20</v>
      </c>
      <c r="P17" s="351" t="s">
        <v>126</v>
      </c>
    </row>
    <row r="18" spans="1:16" ht="15" customHeight="1" x14ac:dyDescent="0.25">
      <c r="A18" s="1113" t="s">
        <v>44</v>
      </c>
      <c r="B18" s="1114"/>
      <c r="C18" s="1114"/>
      <c r="D18" s="1115"/>
      <c r="E18" s="431" t="s">
        <v>22</v>
      </c>
      <c r="F18" s="404">
        <v>1</v>
      </c>
      <c r="G18" s="405"/>
      <c r="H18" s="406"/>
      <c r="I18" s="1178"/>
      <c r="J18" s="1179"/>
      <c r="K18" s="407"/>
      <c r="L18" s="407"/>
      <c r="M18" s="407"/>
      <c r="N18" s="344"/>
      <c r="O18" s="404">
        <v>20</v>
      </c>
      <c r="P18" s="356"/>
    </row>
    <row r="19" spans="1:16" ht="17.25" customHeight="1" x14ac:dyDescent="0.25">
      <c r="A19" s="1116"/>
      <c r="B19" s="1117"/>
      <c r="C19" s="1117"/>
      <c r="D19" s="1118"/>
      <c r="E19" s="431" t="s">
        <v>18</v>
      </c>
      <c r="F19" s="404">
        <v>16</v>
      </c>
      <c r="G19" s="405"/>
      <c r="H19" s="406"/>
      <c r="I19" s="408"/>
      <c r="J19" s="407"/>
      <c r="K19" s="407"/>
      <c r="L19" s="407"/>
      <c r="M19" s="407"/>
      <c r="N19" s="344"/>
      <c r="O19" s="344"/>
      <c r="P19" s="356"/>
    </row>
    <row r="20" spans="1:16" ht="17.25" customHeight="1" x14ac:dyDescent="0.25">
      <c r="A20" s="1113" t="s">
        <v>244</v>
      </c>
      <c r="B20" s="1114"/>
      <c r="C20" s="1114"/>
      <c r="D20" s="1115"/>
      <c r="E20" s="431" t="s">
        <v>22</v>
      </c>
      <c r="F20" s="404"/>
      <c r="G20" s="405"/>
      <c r="H20" s="406"/>
      <c r="I20" s="408"/>
      <c r="J20" s="407"/>
      <c r="K20" s="407"/>
      <c r="L20" s="407">
        <v>1</v>
      </c>
      <c r="M20" s="407"/>
      <c r="N20" s="344"/>
      <c r="O20" s="344"/>
      <c r="P20" s="356"/>
    </row>
    <row r="21" spans="1:16" ht="17.25" customHeight="1" x14ac:dyDescent="0.25">
      <c r="A21" s="1116"/>
      <c r="B21" s="1117"/>
      <c r="C21" s="1117"/>
      <c r="D21" s="1118"/>
      <c r="E21" s="431" t="s">
        <v>18</v>
      </c>
      <c r="F21" s="404"/>
      <c r="G21" s="405"/>
      <c r="H21" s="406"/>
      <c r="I21" s="408"/>
      <c r="J21" s="407"/>
      <c r="K21" s="407"/>
      <c r="L21" s="407"/>
      <c r="M21" s="407"/>
      <c r="N21" s="344"/>
      <c r="O21" s="344"/>
      <c r="P21" s="356"/>
    </row>
    <row r="22" spans="1:16" ht="17.25" customHeight="1" x14ac:dyDescent="0.25">
      <c r="A22" s="1113" t="s">
        <v>194</v>
      </c>
      <c r="B22" s="1114"/>
      <c r="C22" s="1114"/>
      <c r="D22" s="1115"/>
      <c r="E22" s="431" t="s">
        <v>22</v>
      </c>
      <c r="F22" s="404">
        <v>1</v>
      </c>
      <c r="G22" s="405"/>
      <c r="H22" s="406"/>
      <c r="I22" s="408"/>
      <c r="J22" s="407"/>
      <c r="K22" s="407"/>
      <c r="L22" s="407"/>
      <c r="M22" s="407"/>
      <c r="N22" s="344"/>
      <c r="O22" s="344"/>
      <c r="P22" s="356"/>
    </row>
    <row r="23" spans="1:16" ht="17.25" customHeight="1" x14ac:dyDescent="0.25">
      <c r="A23" s="1116"/>
      <c r="B23" s="1117"/>
      <c r="C23" s="1117"/>
      <c r="D23" s="1118"/>
      <c r="E23" s="431" t="s">
        <v>18</v>
      </c>
      <c r="F23" s="404"/>
      <c r="G23" s="405"/>
      <c r="H23" s="406"/>
      <c r="I23" s="408"/>
      <c r="J23" s="407"/>
      <c r="K23" s="407"/>
      <c r="L23" s="407"/>
      <c r="M23" s="407"/>
      <c r="N23" s="344"/>
      <c r="O23" s="344"/>
      <c r="P23" s="356"/>
    </row>
    <row r="24" spans="1:16" ht="15" customHeight="1" x14ac:dyDescent="0.25">
      <c r="A24" s="1105" t="s">
        <v>42</v>
      </c>
      <c r="B24" s="1106"/>
      <c r="C24" s="1106"/>
      <c r="D24" s="1107"/>
      <c r="E24" s="431" t="s">
        <v>22</v>
      </c>
      <c r="F24" s="404">
        <v>3</v>
      </c>
      <c r="G24" s="405"/>
      <c r="H24" s="406"/>
      <c r="I24" s="408"/>
      <c r="J24" s="407"/>
      <c r="K24" s="407"/>
      <c r="L24" s="407"/>
      <c r="M24" s="407"/>
      <c r="N24" s="344"/>
      <c r="O24" s="404">
        <v>16</v>
      </c>
      <c r="P24" s="356"/>
    </row>
    <row r="25" spans="1:16" x14ac:dyDescent="0.25">
      <c r="A25" s="1108"/>
      <c r="B25" s="1109"/>
      <c r="C25" s="1109"/>
      <c r="D25" s="1110"/>
      <c r="E25" s="431" t="s">
        <v>18</v>
      </c>
      <c r="F25" s="404">
        <v>12</v>
      </c>
      <c r="G25" s="405"/>
      <c r="H25" s="406"/>
      <c r="I25" s="408"/>
      <c r="J25" s="407"/>
      <c r="K25" s="407"/>
      <c r="L25" s="407"/>
      <c r="M25" s="407"/>
      <c r="N25" s="344"/>
      <c r="O25" s="344"/>
      <c r="P25" s="356"/>
    </row>
    <row r="26" spans="1:16" ht="15" customHeight="1" x14ac:dyDescent="0.25">
      <c r="A26" s="1103" t="s">
        <v>61</v>
      </c>
      <c r="B26" s="1103"/>
      <c r="C26" s="1103"/>
      <c r="D26" s="1103"/>
      <c r="E26" s="377" t="s">
        <v>22</v>
      </c>
      <c r="F26" s="339">
        <f>F18+F24+F22</f>
        <v>5</v>
      </c>
      <c r="G26" s="387"/>
      <c r="H26" s="387"/>
      <c r="I26" s="1172"/>
      <c r="J26" s="1172"/>
      <c r="K26" s="387"/>
      <c r="L26" s="387"/>
      <c r="M26" s="387"/>
      <c r="N26" s="339"/>
      <c r="O26" s="339"/>
      <c r="P26" s="346"/>
    </row>
    <row r="27" spans="1:16" x14ac:dyDescent="0.25">
      <c r="A27" s="1103"/>
      <c r="B27" s="1103"/>
      <c r="C27" s="1103"/>
      <c r="D27" s="1103"/>
      <c r="E27" s="377" t="s">
        <v>18</v>
      </c>
      <c r="F27" s="339">
        <f>F19+F25</f>
        <v>28</v>
      </c>
      <c r="G27" s="387"/>
      <c r="H27" s="387"/>
      <c r="I27" s="1173"/>
      <c r="J27" s="1174"/>
      <c r="K27" s="387"/>
      <c r="L27" s="387">
        <f>SUM(L18:L26)</f>
        <v>1</v>
      </c>
      <c r="M27" s="387"/>
      <c r="N27" s="339"/>
      <c r="O27" s="339">
        <f>SUM(O18:O26)</f>
        <v>36</v>
      </c>
      <c r="P27" s="346"/>
    </row>
    <row r="28" spans="1:16" ht="15" customHeight="1" x14ac:dyDescent="0.25">
      <c r="A28" s="384"/>
      <c r="B28" s="1102" t="s">
        <v>124</v>
      </c>
      <c r="C28" s="1102"/>
      <c r="D28" s="384"/>
      <c r="E28" s="378"/>
      <c r="F28" s="366">
        <f>SUM(F26:F27)</f>
        <v>33</v>
      </c>
      <c r="G28" s="360"/>
      <c r="H28" s="361"/>
      <c r="I28" s="361"/>
      <c r="J28" s="361"/>
      <c r="K28" s="361"/>
      <c r="L28" s="361"/>
      <c r="M28" s="361"/>
      <c r="N28" s="362"/>
      <c r="O28" s="362"/>
      <c r="P28" s="362"/>
    </row>
    <row r="29" spans="1:16" x14ac:dyDescent="0.25">
      <c r="A29" s="384"/>
      <c r="B29" s="1102" t="s">
        <v>56</v>
      </c>
      <c r="C29" s="1102"/>
      <c r="D29" s="1102"/>
      <c r="E29" s="378"/>
      <c r="F29" s="366">
        <f>F26</f>
        <v>5</v>
      </c>
      <c r="G29" s="360"/>
      <c r="H29" s="361"/>
      <c r="I29" s="361"/>
      <c r="J29" s="361"/>
      <c r="K29" s="361"/>
      <c r="L29" s="361"/>
      <c r="M29" s="361"/>
      <c r="N29" s="362"/>
      <c r="O29" s="362"/>
      <c r="P29" s="362"/>
    </row>
    <row r="30" spans="1:16" ht="15.75" customHeight="1" x14ac:dyDescent="0.25">
      <c r="A30" s="1102" t="s">
        <v>57</v>
      </c>
      <c r="B30" s="1102"/>
      <c r="C30" s="1102"/>
      <c r="D30" s="1102"/>
      <c r="E30" s="379"/>
      <c r="F30" s="366">
        <f>F28+O27</f>
        <v>69</v>
      </c>
      <c r="G30" s="360"/>
      <c r="H30" s="1169"/>
      <c r="I30" s="1169"/>
      <c r="J30" s="1169"/>
      <c r="K30" s="361"/>
      <c r="L30" s="361"/>
      <c r="M30" s="389">
        <f>O27</f>
        <v>36</v>
      </c>
      <c r="N30" s="388"/>
      <c r="O30" s="1168" t="s">
        <v>125</v>
      </c>
      <c r="P30" s="1168"/>
    </row>
    <row r="31" spans="1:16" ht="15.75" customHeight="1" x14ac:dyDescent="0.25">
      <c r="A31" s="1102" t="s">
        <v>58</v>
      </c>
      <c r="B31" s="1102"/>
      <c r="C31" s="1102"/>
      <c r="D31" s="1102"/>
      <c r="E31" s="379"/>
      <c r="F31" s="366">
        <f>G27+H27+I27+N27</f>
        <v>0</v>
      </c>
      <c r="G31" s="360"/>
      <c r="H31" s="1169"/>
      <c r="I31" s="1169"/>
      <c r="J31" s="1169"/>
      <c r="K31" s="361"/>
      <c r="L31" s="1170">
        <v>0</v>
      </c>
      <c r="M31" s="1170"/>
      <c r="N31" s="1168" t="s">
        <v>125</v>
      </c>
      <c r="O31" s="1168"/>
      <c r="P31" s="1168"/>
    </row>
    <row r="32" spans="1:16" ht="15" customHeight="1" x14ac:dyDescent="0.25">
      <c r="A32" s="1076" t="s">
        <v>60</v>
      </c>
      <c r="B32" s="1076"/>
      <c r="C32" s="1076"/>
      <c r="D32" s="1076"/>
      <c r="E32" s="380"/>
      <c r="F32" s="391">
        <f>K27+M27</f>
        <v>0</v>
      </c>
      <c r="H32" s="1175"/>
      <c r="I32" s="1175"/>
      <c r="J32" s="1175"/>
      <c r="L32" s="1171">
        <v>0</v>
      </c>
      <c r="M32" s="1171"/>
      <c r="N32" s="390"/>
      <c r="O32" s="1171" t="s">
        <v>125</v>
      </c>
      <c r="P32" s="1171"/>
    </row>
    <row r="33" spans="1:16" ht="15.75" customHeight="1" x14ac:dyDescent="0.25">
      <c r="A33" s="1076" t="s">
        <v>59</v>
      </c>
      <c r="B33" s="1076"/>
      <c r="C33" s="1076"/>
      <c r="D33" s="1076"/>
      <c r="E33" s="380"/>
      <c r="F33" s="391">
        <f>L27</f>
        <v>1</v>
      </c>
      <c r="H33" s="1176"/>
      <c r="I33" s="1176"/>
      <c r="J33" s="1176"/>
      <c r="M33" s="342">
        <v>0</v>
      </c>
      <c r="N33" s="1171" t="s">
        <v>125</v>
      </c>
      <c r="O33" s="1171"/>
      <c r="P33" s="1171"/>
    </row>
    <row r="34" spans="1:16" ht="15" customHeight="1" x14ac:dyDescent="0.25">
      <c r="E34" s="380"/>
      <c r="F34" s="391"/>
      <c r="H34" s="391"/>
      <c r="I34" s="391"/>
      <c r="J34" s="391"/>
      <c r="N34" s="391" t="s">
        <v>185</v>
      </c>
      <c r="O34" s="391"/>
      <c r="P34" s="391"/>
    </row>
    <row r="35" spans="1:16" ht="15" customHeight="1" x14ac:dyDescent="0.25">
      <c r="E35" s="380"/>
      <c r="F35" s="391"/>
      <c r="H35" s="391"/>
      <c r="I35" s="391"/>
      <c r="J35" s="391"/>
      <c r="N35" s="391"/>
      <c r="O35" s="391"/>
      <c r="P35" s="391"/>
    </row>
    <row r="36" spans="1:16" ht="15" customHeight="1" x14ac:dyDescent="0.25">
      <c r="E36" s="380"/>
      <c r="F36" s="391"/>
      <c r="H36" s="391"/>
      <c r="I36" s="391"/>
      <c r="J36" s="391"/>
      <c r="N36" s="391"/>
      <c r="O36" s="391"/>
      <c r="P36" s="391"/>
    </row>
    <row r="37" spans="1:16" ht="15" customHeight="1" x14ac:dyDescent="0.25">
      <c r="E37" s="380"/>
      <c r="F37" s="391"/>
      <c r="H37" s="391"/>
      <c r="I37" s="391"/>
      <c r="J37" s="391"/>
      <c r="N37" s="391"/>
      <c r="O37" s="391"/>
      <c r="P37" s="391"/>
    </row>
    <row r="38" spans="1:16" ht="15" customHeight="1" x14ac:dyDescent="0.25">
      <c r="E38" s="380"/>
      <c r="F38" s="391"/>
      <c r="H38" s="391"/>
      <c r="I38" s="391"/>
      <c r="J38" s="391"/>
      <c r="N38" s="391"/>
      <c r="O38" s="391"/>
      <c r="P38" s="391"/>
    </row>
    <row r="39" spans="1:16" ht="30" customHeight="1" x14ac:dyDescent="0.25">
      <c r="A39" s="847" t="s">
        <v>246</v>
      </c>
      <c r="B39" s="847"/>
      <c r="C39" s="847"/>
      <c r="D39" s="847"/>
      <c r="E39" s="847"/>
      <c r="F39" s="847"/>
      <c r="G39" s="847"/>
      <c r="H39" s="847"/>
      <c r="I39" s="847"/>
      <c r="J39" s="847"/>
      <c r="K39" s="847"/>
      <c r="L39" s="847"/>
      <c r="M39" s="847"/>
      <c r="N39" s="847"/>
      <c r="O39" s="847"/>
      <c r="P39" s="847"/>
    </row>
    <row r="40" spans="1:16" ht="15" customHeight="1" x14ac:dyDescent="0.25">
      <c r="A40" s="1104" t="s">
        <v>63</v>
      </c>
      <c r="B40" s="1104"/>
      <c r="C40" s="1104"/>
    </row>
    <row r="41" spans="1:16" ht="15" customHeight="1" x14ac:dyDescent="0.25">
      <c r="A41" s="836" t="s">
        <v>64</v>
      </c>
      <c r="B41" s="836"/>
      <c r="C41" s="836"/>
      <c r="D41" s="836"/>
      <c r="E41" s="836"/>
      <c r="F41" s="391">
        <f>F30</f>
        <v>69</v>
      </c>
      <c r="G41" s="1177" t="s">
        <v>109</v>
      </c>
      <c r="H41" s="1177"/>
      <c r="I41" s="1177"/>
      <c r="J41" s="1177"/>
      <c r="K41" s="1177"/>
      <c r="L41" s="1177"/>
      <c r="M41" s="1176">
        <f>F41-O27</f>
        <v>33</v>
      </c>
      <c r="N41" s="1176"/>
      <c r="O41" s="363"/>
      <c r="P41" s="363"/>
    </row>
    <row r="42" spans="1:16" ht="15" customHeight="1" x14ac:dyDescent="0.25">
      <c r="A42" s="842" t="s">
        <v>68</v>
      </c>
      <c r="B42" s="842"/>
      <c r="C42" s="842"/>
      <c r="D42" s="842"/>
      <c r="E42" s="842"/>
      <c r="F42" s="391">
        <f>F31</f>
        <v>0</v>
      </c>
      <c r="G42" s="1177" t="s">
        <v>109</v>
      </c>
      <c r="H42" s="1177"/>
      <c r="I42" s="1177"/>
      <c r="J42" s="1177"/>
      <c r="K42" s="1177"/>
      <c r="L42" s="1177"/>
      <c r="M42" s="1176">
        <f>F42</f>
        <v>0</v>
      </c>
      <c r="N42" s="1176"/>
      <c r="O42" s="363"/>
      <c r="P42" s="363"/>
    </row>
    <row r="43" spans="1:16" ht="15" customHeight="1" x14ac:dyDescent="0.25">
      <c r="A43" s="842" t="s">
        <v>67</v>
      </c>
      <c r="B43" s="842"/>
      <c r="C43" s="842"/>
      <c r="D43" s="842"/>
      <c r="E43" s="842"/>
      <c r="F43" s="391">
        <f>F32</f>
        <v>0</v>
      </c>
      <c r="G43" s="1177" t="s">
        <v>109</v>
      </c>
      <c r="H43" s="1177"/>
      <c r="I43" s="1177"/>
      <c r="J43" s="1177"/>
      <c r="K43" s="1177"/>
      <c r="L43" s="1177"/>
      <c r="M43" s="1176">
        <f>F43</f>
        <v>0</v>
      </c>
      <c r="N43" s="1176"/>
      <c r="O43" s="363"/>
      <c r="P43" s="363"/>
    </row>
    <row r="44" spans="1:16" x14ac:dyDescent="0.25">
      <c r="A44" s="836" t="s">
        <v>71</v>
      </c>
      <c r="B44" s="836"/>
      <c r="C44" s="836"/>
      <c r="D44" s="836"/>
      <c r="E44" s="836"/>
      <c r="F44" s="391">
        <f>L27</f>
        <v>1</v>
      </c>
      <c r="G44" s="1177" t="s">
        <v>110</v>
      </c>
      <c r="H44" s="1177"/>
      <c r="I44" s="1177"/>
      <c r="J44" s="1177"/>
      <c r="K44" s="1177"/>
      <c r="L44" s="1177"/>
      <c r="M44" s="1176">
        <f>F44-P27</f>
        <v>1</v>
      </c>
      <c r="N44" s="1176"/>
      <c r="O44" s="363"/>
      <c r="P44" s="363"/>
    </row>
    <row r="45" spans="1:16" x14ac:dyDescent="0.25">
      <c r="A45" s="382"/>
      <c r="B45" s="382"/>
      <c r="C45" s="382"/>
      <c r="D45" s="382"/>
      <c r="E45" s="382"/>
      <c r="F45" s="391"/>
      <c r="G45" s="392"/>
      <c r="H45" s="392"/>
      <c r="I45" s="392"/>
      <c r="J45" s="392"/>
      <c r="K45" s="392"/>
      <c r="L45" s="392"/>
      <c r="M45" s="391"/>
      <c r="N45" s="391"/>
      <c r="O45" s="363"/>
      <c r="P45" s="363"/>
    </row>
    <row r="46" spans="1:16" x14ac:dyDescent="0.25">
      <c r="E46" s="374"/>
      <c r="F46" s="391"/>
      <c r="G46" s="392"/>
      <c r="H46" s="392"/>
      <c r="I46" s="392"/>
      <c r="J46" s="392"/>
      <c r="K46" s="392"/>
      <c r="L46" s="392"/>
      <c r="M46" s="391"/>
      <c r="N46" s="391"/>
      <c r="O46" s="363"/>
      <c r="P46" s="363"/>
    </row>
    <row r="47" spans="1:16" ht="15" customHeight="1" x14ac:dyDescent="0.25">
      <c r="A47" s="1104" t="s">
        <v>74</v>
      </c>
      <c r="B47" s="1104"/>
      <c r="C47" s="1104"/>
      <c r="D47" s="1104"/>
    </row>
    <row r="48" spans="1:16" ht="15" customHeight="1" x14ac:dyDescent="0.25">
      <c r="A48" s="1076" t="s">
        <v>128</v>
      </c>
      <c r="B48" s="1076"/>
      <c r="C48" s="1076"/>
    </row>
    <row r="49" spans="1:16" ht="15" customHeight="1" x14ac:dyDescent="0.25">
      <c r="A49" s="1076" t="s">
        <v>76</v>
      </c>
      <c r="B49" s="1076"/>
      <c r="C49" s="1076"/>
    </row>
    <row r="50" spans="1:16" x14ac:dyDescent="0.25">
      <c r="A50" s="836" t="s">
        <v>77</v>
      </c>
      <c r="B50" s="836"/>
      <c r="C50" s="836"/>
      <c r="D50" s="836"/>
      <c r="E50" s="836"/>
    </row>
    <row r="51" spans="1:16" ht="15" customHeight="1" x14ac:dyDescent="0.25">
      <c r="A51" s="1076" t="s">
        <v>78</v>
      </c>
      <c r="B51" s="1076"/>
      <c r="C51" s="1076"/>
      <c r="D51" s="1140" t="s">
        <v>238</v>
      </c>
      <c r="E51" s="1140"/>
      <c r="F51" s="1140"/>
      <c r="G51" s="1140"/>
    </row>
    <row r="52" spans="1:16" ht="15" customHeight="1" x14ac:dyDescent="0.25"/>
    <row r="53" spans="1:16" ht="15" customHeight="1" x14ac:dyDescent="0.25">
      <c r="A53" s="1076" t="s">
        <v>79</v>
      </c>
      <c r="B53" s="1076"/>
      <c r="C53" s="1076"/>
      <c r="E53" s="17"/>
    </row>
    <row r="54" spans="1:16" ht="15" customHeight="1" x14ac:dyDescent="0.25">
      <c r="A54" s="842" t="s">
        <v>224</v>
      </c>
      <c r="B54" s="842"/>
      <c r="C54" s="842"/>
      <c r="D54" s="842"/>
      <c r="E54" s="842"/>
      <c r="F54" s="842"/>
      <c r="G54" s="842"/>
      <c r="H54" s="842"/>
      <c r="I54" s="842"/>
      <c r="J54" s="842"/>
      <c r="K54" s="842"/>
      <c r="L54" s="842"/>
      <c r="M54" s="842"/>
      <c r="N54" s="842"/>
      <c r="O54" s="842"/>
      <c r="P54" s="842"/>
    </row>
    <row r="55" spans="1:16" ht="30.75" customHeight="1" x14ac:dyDescent="0.25">
      <c r="A55" s="1140" t="s">
        <v>225</v>
      </c>
      <c r="B55" s="1140"/>
      <c r="C55" s="1140"/>
      <c r="D55" s="1140"/>
      <c r="E55" s="1140"/>
      <c r="F55" s="1140"/>
      <c r="G55" s="1140"/>
      <c r="H55" s="1140"/>
      <c r="I55" s="1140"/>
      <c r="J55" s="1140"/>
      <c r="K55" s="1140"/>
      <c r="L55" s="1140"/>
      <c r="M55" s="1140"/>
      <c r="N55" s="1140"/>
      <c r="O55" s="1140"/>
      <c r="P55" s="1140"/>
    </row>
    <row r="56" spans="1:16" ht="31.5" customHeight="1" x14ac:dyDescent="0.25">
      <c r="A56" s="842" t="s">
        <v>245</v>
      </c>
      <c r="B56" s="842"/>
      <c r="C56" s="842"/>
      <c r="D56" s="842"/>
      <c r="E56" s="842"/>
      <c r="F56" s="842"/>
      <c r="G56" s="842"/>
      <c r="H56" s="842"/>
      <c r="I56" s="842"/>
      <c r="J56" s="842"/>
      <c r="K56" s="842"/>
      <c r="L56" s="842"/>
      <c r="M56" s="842"/>
      <c r="N56" s="842"/>
      <c r="O56" s="842"/>
      <c r="P56" s="842"/>
    </row>
    <row r="57" spans="1:16" x14ac:dyDescent="0.25">
      <c r="A57" s="382"/>
      <c r="B57" s="382"/>
      <c r="C57" s="382"/>
      <c r="D57" s="382"/>
      <c r="E57" s="382"/>
      <c r="F57" s="382"/>
      <c r="G57" s="382"/>
      <c r="H57" s="382"/>
      <c r="I57" s="382"/>
      <c r="J57" s="382"/>
      <c r="K57" s="382"/>
      <c r="L57" s="382"/>
      <c r="M57" s="382"/>
      <c r="N57" s="382"/>
      <c r="O57" s="382"/>
      <c r="P57" s="382"/>
    </row>
    <row r="58" spans="1:16" x14ac:dyDescent="0.25">
      <c r="A58" s="382"/>
      <c r="B58" s="382"/>
      <c r="C58" s="382"/>
      <c r="D58" s="382"/>
      <c r="E58" s="382"/>
      <c r="F58" s="382"/>
      <c r="G58" s="382"/>
      <c r="H58" s="382"/>
      <c r="I58" s="382"/>
      <c r="J58" s="382"/>
      <c r="K58" s="382"/>
      <c r="L58" s="382"/>
      <c r="M58" s="382"/>
      <c r="N58" s="382"/>
      <c r="O58" s="382"/>
      <c r="P58" s="382"/>
    </row>
    <row r="59" spans="1:16" x14ac:dyDescent="0.25">
      <c r="A59" s="382"/>
      <c r="B59" s="382"/>
      <c r="C59" s="382"/>
      <c r="D59" s="382"/>
      <c r="E59" s="382"/>
      <c r="F59" s="382"/>
      <c r="G59" s="382"/>
      <c r="H59" s="382"/>
      <c r="I59" s="382"/>
      <c r="J59" s="382"/>
      <c r="K59" s="382"/>
      <c r="L59" s="382"/>
      <c r="M59" s="382"/>
      <c r="N59" s="382"/>
      <c r="O59" s="382"/>
      <c r="P59" s="382"/>
    </row>
    <row r="60" spans="1:16" x14ac:dyDescent="0.25">
      <c r="A60" s="836" t="s">
        <v>83</v>
      </c>
      <c r="B60" s="836"/>
      <c r="C60" s="836"/>
      <c r="D60" s="836"/>
      <c r="E60" s="836"/>
      <c r="F60" s="836"/>
      <c r="G60" s="836"/>
      <c r="H60" s="836"/>
      <c r="K60" s="1171" t="s">
        <v>221</v>
      </c>
      <c r="L60" s="1171"/>
      <c r="M60" s="1171"/>
      <c r="N60" s="1171"/>
      <c r="O60" s="363"/>
      <c r="P60" s="363"/>
    </row>
    <row r="61" spans="1:16" x14ac:dyDescent="0.25">
      <c r="P61" s="392"/>
    </row>
    <row r="62" spans="1:16" ht="15" customHeight="1" x14ac:dyDescent="0.25">
      <c r="A62" s="1140" t="s">
        <v>236</v>
      </c>
      <c r="B62" s="1140"/>
      <c r="C62" s="1140"/>
      <c r="D62" s="1140"/>
      <c r="E62" s="1140"/>
      <c r="F62" s="1140"/>
      <c r="G62" s="1140"/>
      <c r="K62" s="1171" t="s">
        <v>84</v>
      </c>
      <c r="L62" s="1171"/>
      <c r="M62" s="1171"/>
      <c r="N62" s="1171"/>
      <c r="P62" s="392"/>
    </row>
    <row r="63" spans="1:16" x14ac:dyDescent="0.25">
      <c r="A63" s="386"/>
      <c r="B63" s="386"/>
      <c r="C63" s="386"/>
      <c r="D63" s="386"/>
      <c r="E63" s="386"/>
      <c r="F63" s="386"/>
      <c r="G63" s="386"/>
      <c r="K63" s="392"/>
      <c r="L63" s="392"/>
      <c r="M63" s="392"/>
      <c r="N63" s="392"/>
      <c r="P63" s="392"/>
    </row>
    <row r="64" spans="1:16" ht="15.75" customHeight="1" x14ac:dyDescent="0.25">
      <c r="A64" s="836" t="s">
        <v>127</v>
      </c>
      <c r="B64" s="836"/>
      <c r="C64" s="836"/>
      <c r="D64" s="836"/>
      <c r="E64" s="836"/>
      <c r="K64" s="1171" t="s">
        <v>237</v>
      </c>
      <c r="L64" s="1171"/>
      <c r="M64" s="1171"/>
      <c r="N64" s="1171"/>
      <c r="P64" s="363"/>
    </row>
    <row r="65" spans="1:16" ht="15.75" customHeight="1" x14ac:dyDescent="0.25">
      <c r="K65" s="1171" t="s">
        <v>249</v>
      </c>
      <c r="L65" s="1171"/>
      <c r="M65" s="1171"/>
      <c r="N65" s="1171"/>
      <c r="O65" s="433"/>
      <c r="P65" s="392"/>
    </row>
    <row r="66" spans="1:16" ht="15.75" customHeight="1" x14ac:dyDescent="0.25">
      <c r="A66" s="836" t="s">
        <v>88</v>
      </c>
      <c r="B66" s="836"/>
      <c r="C66" s="836"/>
      <c r="D66" s="836"/>
      <c r="E66" s="836"/>
      <c r="K66" s="1171" t="s">
        <v>130</v>
      </c>
      <c r="L66" s="1171"/>
      <c r="M66" s="1171"/>
      <c r="N66" s="1171"/>
      <c r="O66" s="363"/>
      <c r="P66" s="363"/>
    </row>
    <row r="67" spans="1:16" ht="15.75" customHeight="1" x14ac:dyDescent="0.25"/>
    <row r="70" spans="1:16" ht="15" customHeight="1" x14ac:dyDescent="0.25"/>
    <row r="71" spans="1:16" ht="15" customHeight="1" x14ac:dyDescent="0.25"/>
    <row r="74" spans="1:16" ht="15" customHeight="1" x14ac:dyDescent="0.25"/>
    <row r="75" spans="1:16" ht="15" customHeight="1" x14ac:dyDescent="0.25"/>
    <row r="76" spans="1:16" ht="15" customHeight="1" x14ac:dyDescent="0.25"/>
    <row r="78" spans="1:16" ht="15" customHeight="1" x14ac:dyDescent="0.25"/>
    <row r="80" spans="1:16" ht="15" customHeight="1" x14ac:dyDescent="0.25"/>
    <row r="81" ht="25.5" customHeight="1" x14ac:dyDescent="0.25"/>
    <row r="82" ht="45.75" customHeight="1" x14ac:dyDescent="0.25"/>
    <row r="83" ht="28.5" customHeight="1" x14ac:dyDescent="0.25"/>
    <row r="85" ht="18.75" customHeight="1" x14ac:dyDescent="0.25"/>
    <row r="86" ht="20.25" customHeight="1" x14ac:dyDescent="0.25"/>
    <row r="88" ht="21.75" customHeight="1" x14ac:dyDescent="0.25"/>
  </sheetData>
  <mergeCells count="80">
    <mergeCell ref="K65:N65"/>
    <mergeCell ref="A10:E10"/>
    <mergeCell ref="F10:P10"/>
    <mergeCell ref="A11:E11"/>
    <mergeCell ref="F11:P11"/>
    <mergeCell ref="A12:E12"/>
    <mergeCell ref="F12:P12"/>
    <mergeCell ref="A64:E64"/>
    <mergeCell ref="K64:N64"/>
    <mergeCell ref="A47:D47"/>
    <mergeCell ref="A48:C48"/>
    <mergeCell ref="A49:C49"/>
    <mergeCell ref="A50:E50"/>
    <mergeCell ref="A51:C51"/>
    <mergeCell ref="D51:G51"/>
    <mergeCell ref="A60:H60"/>
    <mergeCell ref="A1:P1"/>
    <mergeCell ref="A3:P3"/>
    <mergeCell ref="A5:F5"/>
    <mergeCell ref="A6:D6"/>
    <mergeCell ref="A9:E9"/>
    <mergeCell ref="A8:F8"/>
    <mergeCell ref="F9:P9"/>
    <mergeCell ref="K60:N60"/>
    <mergeCell ref="A62:G62"/>
    <mergeCell ref="K62:N62"/>
    <mergeCell ref="A42:E42"/>
    <mergeCell ref="G42:L42"/>
    <mergeCell ref="A13:E13"/>
    <mergeCell ref="F13:P13"/>
    <mergeCell ref="A14:P14"/>
    <mergeCell ref="A15:P15"/>
    <mergeCell ref="A16:D17"/>
    <mergeCell ref="E16:F16"/>
    <mergeCell ref="M16:P16"/>
    <mergeCell ref="E17:F17"/>
    <mergeCell ref="I17:J17"/>
    <mergeCell ref="I18:J18"/>
    <mergeCell ref="I26:J26"/>
    <mergeCell ref="G16:L16"/>
    <mergeCell ref="B29:D29"/>
    <mergeCell ref="A30:D30"/>
    <mergeCell ref="H30:J30"/>
    <mergeCell ref="B28:C28"/>
    <mergeCell ref="I27:J27"/>
    <mergeCell ref="A18:D19"/>
    <mergeCell ref="A24:D25"/>
    <mergeCell ref="A26:D27"/>
    <mergeCell ref="G41:L41"/>
    <mergeCell ref="M41:N41"/>
    <mergeCell ref="N31:P31"/>
    <mergeCell ref="A32:D32"/>
    <mergeCell ref="H32:J32"/>
    <mergeCell ref="L32:M32"/>
    <mergeCell ref="N33:P33"/>
    <mergeCell ref="O32:P32"/>
    <mergeCell ref="A39:P39"/>
    <mergeCell ref="A40:C40"/>
    <mergeCell ref="A41:E41"/>
    <mergeCell ref="A31:D31"/>
    <mergeCell ref="H31:J31"/>
    <mergeCell ref="A33:D33"/>
    <mergeCell ref="H33:J33"/>
    <mergeCell ref="L31:M31"/>
    <mergeCell ref="O30:P30"/>
    <mergeCell ref="A66:E66"/>
    <mergeCell ref="K66:N66"/>
    <mergeCell ref="A20:D21"/>
    <mergeCell ref="A53:C53"/>
    <mergeCell ref="A54:P54"/>
    <mergeCell ref="A55:P55"/>
    <mergeCell ref="A56:P56"/>
    <mergeCell ref="A22:D23"/>
    <mergeCell ref="M42:N42"/>
    <mergeCell ref="A43:E43"/>
    <mergeCell ref="G43:L43"/>
    <mergeCell ref="M43:N43"/>
    <mergeCell ref="A44:E44"/>
    <mergeCell ref="G44:L44"/>
    <mergeCell ref="M44:N44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workbookViewId="0">
      <selection activeCell="S21" sqref="S21"/>
    </sheetView>
  </sheetViews>
  <sheetFormatPr defaultRowHeight="15" x14ac:dyDescent="0.25"/>
  <cols>
    <col min="1" max="1" width="13.85546875" style="395" customWidth="1"/>
    <col min="2" max="2" width="6.140625" style="395" customWidth="1"/>
    <col min="3" max="3" width="3.28515625" style="395" customWidth="1"/>
    <col min="4" max="4" width="3.85546875" style="395" customWidth="1"/>
    <col min="5" max="5" width="7.5703125" style="375" customWidth="1"/>
    <col min="6" max="6" width="6.140625" style="342" customWidth="1"/>
    <col min="7" max="7" width="4.7109375" style="342" customWidth="1"/>
    <col min="8" max="8" width="4.28515625" style="342" customWidth="1"/>
    <col min="9" max="9" width="2.85546875" style="342" customWidth="1"/>
    <col min="10" max="10" width="2" style="342" customWidth="1"/>
    <col min="11" max="11" width="4.7109375" style="342" customWidth="1"/>
    <col min="12" max="12" width="4.85546875" style="342" customWidth="1"/>
    <col min="13" max="13" width="7" style="342" customWidth="1"/>
    <col min="14" max="14" width="6.140625" style="342" customWidth="1"/>
    <col min="15" max="15" width="6" style="342" customWidth="1"/>
    <col min="16" max="16" width="5" style="342" customWidth="1"/>
  </cols>
  <sheetData>
    <row r="1" spans="1:17" ht="14.25" customHeight="1" x14ac:dyDescent="0.3">
      <c r="A1" s="883" t="s">
        <v>247</v>
      </c>
      <c r="B1" s="883"/>
      <c r="C1" s="883"/>
      <c r="D1" s="883"/>
      <c r="E1" s="883"/>
      <c r="F1" s="883"/>
      <c r="G1" s="883"/>
      <c r="H1" s="883"/>
      <c r="I1" s="883"/>
      <c r="J1" s="883"/>
      <c r="K1" s="883"/>
      <c r="L1" s="883"/>
      <c r="M1" s="883"/>
      <c r="N1" s="883"/>
      <c r="O1" s="883"/>
      <c r="P1" s="883"/>
      <c r="Q1" s="883"/>
    </row>
    <row r="2" spans="1:17" ht="39" customHeight="1" x14ac:dyDescent="0.25">
      <c r="A2" s="859" t="s">
        <v>266</v>
      </c>
      <c r="B2" s="859"/>
      <c r="C2" s="859"/>
      <c r="D2" s="859"/>
      <c r="E2" s="859"/>
      <c r="F2" s="859"/>
      <c r="G2" s="859"/>
      <c r="H2" s="859"/>
      <c r="I2" s="859"/>
      <c r="J2" s="859"/>
      <c r="K2" s="859"/>
      <c r="L2" s="859"/>
      <c r="M2" s="859"/>
      <c r="N2" s="859"/>
      <c r="O2" s="859"/>
      <c r="P2" s="859"/>
      <c r="Q2" s="859"/>
    </row>
    <row r="3" spans="1:17" ht="7.5" customHeight="1" x14ac:dyDescent="0.25">
      <c r="E3" s="393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</row>
    <row r="4" spans="1:17" x14ac:dyDescent="0.25">
      <c r="A4" s="836" t="s">
        <v>248</v>
      </c>
      <c r="B4" s="836"/>
      <c r="C4" s="836"/>
      <c r="D4" s="836"/>
      <c r="E4" s="836"/>
      <c r="F4" s="836"/>
    </row>
    <row r="5" spans="1:17" x14ac:dyDescent="0.25">
      <c r="A5" s="1076" t="s">
        <v>2</v>
      </c>
      <c r="B5" s="1076"/>
      <c r="C5" s="1076"/>
      <c r="D5" s="1076"/>
    </row>
    <row r="6" spans="1:17" ht="9.75" customHeight="1" x14ac:dyDescent="0.25"/>
    <row r="7" spans="1:17" x14ac:dyDescent="0.25">
      <c r="A7" s="839" t="s">
        <v>3</v>
      </c>
      <c r="B7" s="839"/>
      <c r="C7" s="839"/>
      <c r="D7" s="839"/>
      <c r="E7" s="839"/>
      <c r="F7" s="839"/>
    </row>
    <row r="8" spans="1:17" ht="52.5" customHeight="1" x14ac:dyDescent="0.25">
      <c r="A8" s="860" t="s">
        <v>260</v>
      </c>
      <c r="B8" s="860"/>
      <c r="C8" s="860"/>
      <c r="D8" s="860"/>
      <c r="E8" s="860"/>
      <c r="F8" s="860" t="s">
        <v>230</v>
      </c>
      <c r="G8" s="860"/>
      <c r="H8" s="860"/>
      <c r="I8" s="860"/>
      <c r="J8" s="860"/>
      <c r="K8" s="860"/>
      <c r="L8" s="860"/>
      <c r="M8" s="860"/>
      <c r="N8" s="860"/>
      <c r="O8" s="860"/>
      <c r="P8" s="860"/>
      <c r="Q8" s="860"/>
    </row>
    <row r="9" spans="1:17" ht="44.25" customHeight="1" x14ac:dyDescent="0.25">
      <c r="A9" s="1180" t="s">
        <v>261</v>
      </c>
      <c r="B9" s="1180"/>
      <c r="C9" s="1180"/>
      <c r="D9" s="1180"/>
      <c r="E9" s="1180"/>
      <c r="F9" s="1141" t="s">
        <v>241</v>
      </c>
      <c r="G9" s="1141"/>
      <c r="H9" s="1141"/>
      <c r="I9" s="1141"/>
      <c r="J9" s="1141"/>
      <c r="K9" s="1141"/>
      <c r="L9" s="1141"/>
      <c r="M9" s="1141"/>
      <c r="N9" s="1141"/>
      <c r="O9" s="1141"/>
      <c r="P9" s="1141"/>
      <c r="Q9" s="1141"/>
    </row>
    <row r="10" spans="1:17" ht="35.25" customHeight="1" x14ac:dyDescent="0.25">
      <c r="A10" s="1181" t="s">
        <v>262</v>
      </c>
      <c r="B10" s="1181"/>
      <c r="C10" s="1181"/>
      <c r="D10" s="1181"/>
      <c r="E10" s="1181"/>
      <c r="F10" s="860" t="s">
        <v>242</v>
      </c>
      <c r="G10" s="860"/>
      <c r="H10" s="860"/>
      <c r="I10" s="860"/>
      <c r="J10" s="860"/>
      <c r="K10" s="860"/>
      <c r="L10" s="860"/>
      <c r="M10" s="860"/>
      <c r="N10" s="860"/>
      <c r="O10" s="860"/>
      <c r="P10" s="860"/>
      <c r="Q10" s="860"/>
    </row>
    <row r="11" spans="1:17" ht="34.5" customHeight="1" x14ac:dyDescent="0.25">
      <c r="A11" s="860" t="s">
        <v>263</v>
      </c>
      <c r="B11" s="860"/>
      <c r="C11" s="860"/>
      <c r="D11" s="860"/>
      <c r="E11" s="860"/>
      <c r="F11" s="860" t="s">
        <v>12</v>
      </c>
      <c r="G11" s="860"/>
      <c r="H11" s="860"/>
      <c r="I11" s="860"/>
      <c r="J11" s="860"/>
      <c r="K11" s="860"/>
      <c r="L11" s="860"/>
      <c r="M11" s="860"/>
      <c r="N11" s="860"/>
      <c r="O11" s="860"/>
      <c r="P11" s="860"/>
      <c r="Q11" s="860"/>
    </row>
    <row r="12" spans="1:17" ht="45.75" customHeight="1" x14ac:dyDescent="0.25">
      <c r="A12" s="1180" t="s">
        <v>264</v>
      </c>
      <c r="B12" s="1180"/>
      <c r="C12" s="1180"/>
      <c r="D12" s="1180"/>
      <c r="E12" s="1180"/>
      <c r="F12" s="860" t="s">
        <v>199</v>
      </c>
      <c r="G12" s="860"/>
      <c r="H12" s="860"/>
      <c r="I12" s="860"/>
      <c r="J12" s="860"/>
      <c r="K12" s="860"/>
      <c r="L12" s="860"/>
      <c r="M12" s="860"/>
      <c r="N12" s="860"/>
      <c r="O12" s="860"/>
      <c r="P12" s="860"/>
      <c r="Q12" s="860"/>
    </row>
    <row r="13" spans="1:17" ht="17.25" customHeight="1" x14ac:dyDescent="0.25">
      <c r="A13" s="885" t="s">
        <v>13</v>
      </c>
      <c r="B13" s="885"/>
      <c r="C13" s="885"/>
      <c r="D13" s="885"/>
      <c r="E13" s="885"/>
      <c r="F13" s="885"/>
      <c r="G13" s="885"/>
      <c r="H13" s="885"/>
      <c r="I13" s="885"/>
      <c r="J13" s="885"/>
      <c r="K13" s="885"/>
      <c r="L13" s="885"/>
      <c r="M13" s="885"/>
      <c r="N13" s="885"/>
      <c r="O13" s="885"/>
      <c r="P13" s="885"/>
      <c r="Q13" s="885"/>
    </row>
    <row r="14" spans="1:17" ht="51.75" customHeight="1" x14ac:dyDescent="0.25">
      <c r="A14" s="1184" t="s">
        <v>265</v>
      </c>
      <c r="B14" s="1184"/>
      <c r="C14" s="1184"/>
      <c r="D14" s="1184"/>
      <c r="E14" s="1184"/>
      <c r="F14" s="1184"/>
      <c r="G14" s="1184"/>
      <c r="H14" s="1184"/>
      <c r="I14" s="1184"/>
      <c r="J14" s="1184"/>
      <c r="K14" s="1184"/>
      <c r="L14" s="1184"/>
      <c r="M14" s="1184"/>
      <c r="N14" s="1184"/>
      <c r="O14" s="1184"/>
      <c r="P14" s="1184"/>
      <c r="Q14" s="1184"/>
    </row>
    <row r="15" spans="1:17" x14ac:dyDescent="0.25">
      <c r="A15" s="1077" t="s">
        <v>17</v>
      </c>
      <c r="B15" s="1078"/>
      <c r="C15" s="1078"/>
      <c r="D15" s="1079"/>
      <c r="E15" s="1182" t="s">
        <v>15</v>
      </c>
      <c r="F15" s="1183"/>
      <c r="G15" s="1185" t="s">
        <v>131</v>
      </c>
      <c r="H15" s="1186"/>
      <c r="I15" s="1186"/>
      <c r="J15" s="1186"/>
      <c r="K15" s="1186"/>
      <c r="L15" s="1187"/>
      <c r="M15" s="1188" t="s">
        <v>16</v>
      </c>
      <c r="N15" s="1189"/>
      <c r="O15" s="1189"/>
      <c r="P15" s="1190"/>
    </row>
    <row r="16" spans="1:17" x14ac:dyDescent="0.25">
      <c r="A16" s="1080"/>
      <c r="B16" s="1081"/>
      <c r="C16" s="1081"/>
      <c r="D16" s="1082"/>
      <c r="E16" s="1182" t="s">
        <v>18</v>
      </c>
      <c r="F16" s="1183"/>
      <c r="G16" s="425" t="s">
        <v>29</v>
      </c>
      <c r="H16" s="425" t="s">
        <v>27</v>
      </c>
      <c r="I16" s="1191" t="s">
        <v>28</v>
      </c>
      <c r="J16" s="1192"/>
      <c r="K16" s="426" t="s">
        <v>50</v>
      </c>
      <c r="L16" s="426" t="s">
        <v>51</v>
      </c>
      <c r="M16" s="426" t="s">
        <v>50</v>
      </c>
      <c r="N16" s="427" t="s">
        <v>19</v>
      </c>
      <c r="O16" s="427" t="s">
        <v>20</v>
      </c>
      <c r="P16" s="428" t="s">
        <v>126</v>
      </c>
    </row>
    <row r="17" spans="1:16" s="412" customFormat="1" x14ac:dyDescent="0.25">
      <c r="A17" s="1162" t="s">
        <v>251</v>
      </c>
      <c r="B17" s="1163"/>
      <c r="C17" s="1163"/>
      <c r="D17" s="1164"/>
      <c r="E17" s="376" t="s">
        <v>22</v>
      </c>
      <c r="F17" s="410">
        <v>0</v>
      </c>
      <c r="G17" s="414">
        <v>1</v>
      </c>
      <c r="H17" s="414">
        <v>2</v>
      </c>
      <c r="I17" s="1193">
        <v>2</v>
      </c>
      <c r="J17" s="1194"/>
      <c r="K17" s="415">
        <v>4</v>
      </c>
      <c r="L17" s="415"/>
      <c r="M17" s="415"/>
      <c r="N17" s="410"/>
      <c r="O17" s="172"/>
      <c r="P17" s="411"/>
    </row>
    <row r="18" spans="1:16" s="412" customFormat="1" x14ac:dyDescent="0.25">
      <c r="A18" s="1165"/>
      <c r="B18" s="1166"/>
      <c r="C18" s="1166"/>
      <c r="D18" s="1167"/>
      <c r="E18" s="376" t="s">
        <v>18</v>
      </c>
      <c r="F18" s="410">
        <v>0</v>
      </c>
      <c r="G18" s="414"/>
      <c r="H18" s="414"/>
      <c r="I18" s="416"/>
      <c r="J18" s="415"/>
      <c r="K18" s="415"/>
      <c r="L18" s="415"/>
      <c r="M18" s="415"/>
      <c r="N18" s="410"/>
      <c r="O18" s="410"/>
      <c r="P18" s="411"/>
    </row>
    <row r="19" spans="1:16" s="412" customFormat="1" ht="13.5" customHeight="1" x14ac:dyDescent="0.25">
      <c r="A19" s="1162" t="s">
        <v>258</v>
      </c>
      <c r="B19" s="1163"/>
      <c r="C19" s="1163"/>
      <c r="D19" s="1164"/>
      <c r="E19" s="376" t="s">
        <v>22</v>
      </c>
      <c r="F19" s="410">
        <v>0</v>
      </c>
      <c r="G19" s="414"/>
      <c r="H19" s="414"/>
      <c r="I19" s="419"/>
      <c r="J19" s="420"/>
      <c r="K19" s="420"/>
      <c r="L19" s="420"/>
      <c r="M19" s="420"/>
      <c r="N19" s="410"/>
      <c r="O19" s="410"/>
      <c r="P19" s="411"/>
    </row>
    <row r="20" spans="1:16" s="412" customFormat="1" ht="14.25" customHeight="1" x14ac:dyDescent="0.25">
      <c r="A20" s="1165"/>
      <c r="B20" s="1166"/>
      <c r="C20" s="1166"/>
      <c r="D20" s="1167"/>
      <c r="E20" s="376" t="s">
        <v>18</v>
      </c>
      <c r="F20" s="410">
        <v>10</v>
      </c>
      <c r="G20" s="414"/>
      <c r="H20" s="414"/>
      <c r="I20" s="419"/>
      <c r="J20" s="420"/>
      <c r="K20" s="420"/>
      <c r="L20" s="420"/>
      <c r="M20" s="420"/>
      <c r="N20" s="410"/>
      <c r="O20" s="410"/>
      <c r="P20" s="411"/>
    </row>
    <row r="21" spans="1:16" s="412" customFormat="1" ht="14.25" customHeight="1" x14ac:dyDescent="0.25">
      <c r="A21" s="1162" t="s">
        <v>259</v>
      </c>
      <c r="B21" s="1163"/>
      <c r="C21" s="1163"/>
      <c r="D21" s="1164"/>
      <c r="E21" s="376" t="s">
        <v>22</v>
      </c>
      <c r="F21" s="410">
        <v>0</v>
      </c>
      <c r="G21" s="414"/>
      <c r="H21" s="414"/>
      <c r="I21" s="423"/>
      <c r="J21" s="424"/>
      <c r="K21" s="424"/>
      <c r="L21" s="424"/>
      <c r="M21" s="424"/>
      <c r="N21" s="410"/>
      <c r="O21" s="410"/>
      <c r="P21" s="411"/>
    </row>
    <row r="22" spans="1:16" s="412" customFormat="1" ht="14.25" customHeight="1" x14ac:dyDescent="0.25">
      <c r="A22" s="1165"/>
      <c r="B22" s="1166"/>
      <c r="C22" s="1166"/>
      <c r="D22" s="1167"/>
      <c r="E22" s="376" t="s">
        <v>18</v>
      </c>
      <c r="F22" s="410">
        <v>5</v>
      </c>
      <c r="G22" s="414"/>
      <c r="H22" s="414"/>
      <c r="I22" s="423"/>
      <c r="J22" s="424"/>
      <c r="K22" s="424"/>
      <c r="L22" s="424"/>
      <c r="M22" s="424"/>
      <c r="N22" s="410"/>
      <c r="O22" s="410"/>
      <c r="P22" s="411"/>
    </row>
    <row r="23" spans="1:16" s="412" customFormat="1" x14ac:dyDescent="0.25">
      <c r="A23" s="1162" t="s">
        <v>250</v>
      </c>
      <c r="B23" s="1163"/>
      <c r="C23" s="1163"/>
      <c r="D23" s="1164"/>
      <c r="E23" s="376" t="s">
        <v>22</v>
      </c>
      <c r="F23" s="410">
        <v>0</v>
      </c>
      <c r="G23" s="414"/>
      <c r="H23" s="414"/>
      <c r="I23" s="416"/>
      <c r="J23" s="415"/>
      <c r="K23" s="415"/>
      <c r="L23" s="415">
        <v>15</v>
      </c>
      <c r="M23" s="415"/>
      <c r="N23" s="410"/>
      <c r="O23" s="410"/>
      <c r="P23" s="411"/>
    </row>
    <row r="24" spans="1:16" s="412" customFormat="1" x14ac:dyDescent="0.25">
      <c r="A24" s="1165"/>
      <c r="B24" s="1166"/>
      <c r="C24" s="1166"/>
      <c r="D24" s="1167"/>
      <c r="E24" s="376" t="s">
        <v>18</v>
      </c>
      <c r="F24" s="410">
        <v>0</v>
      </c>
      <c r="G24" s="414"/>
      <c r="H24" s="414"/>
      <c r="I24" s="416"/>
      <c r="J24" s="415"/>
      <c r="K24" s="415"/>
      <c r="L24" s="415"/>
      <c r="M24" s="415"/>
      <c r="N24" s="410"/>
      <c r="O24" s="410"/>
      <c r="P24" s="411"/>
    </row>
    <row r="25" spans="1:16" s="412" customFormat="1" x14ac:dyDescent="0.25">
      <c r="A25" s="1162" t="s">
        <v>213</v>
      </c>
      <c r="B25" s="1163"/>
      <c r="C25" s="1163"/>
      <c r="D25" s="1164"/>
      <c r="E25" s="376" t="s">
        <v>22</v>
      </c>
      <c r="F25" s="410">
        <v>0</v>
      </c>
      <c r="G25" s="414"/>
      <c r="H25" s="414"/>
      <c r="I25" s="416"/>
      <c r="J25" s="415"/>
      <c r="K25" s="415"/>
      <c r="L25" s="415"/>
      <c r="M25" s="415"/>
      <c r="N25" s="410"/>
      <c r="O25" s="410"/>
      <c r="P25" s="411"/>
    </row>
    <row r="26" spans="1:16" s="412" customFormat="1" x14ac:dyDescent="0.25">
      <c r="A26" s="1165"/>
      <c r="B26" s="1166"/>
      <c r="C26" s="1166"/>
      <c r="D26" s="1167"/>
      <c r="E26" s="376" t="s">
        <v>18</v>
      </c>
      <c r="F26" s="410">
        <v>26</v>
      </c>
      <c r="G26" s="414"/>
      <c r="H26" s="414"/>
      <c r="I26" s="416"/>
      <c r="J26" s="415"/>
      <c r="K26" s="415"/>
      <c r="L26" s="415"/>
      <c r="M26" s="415"/>
      <c r="N26" s="410"/>
      <c r="O26" s="410"/>
      <c r="P26" s="411"/>
    </row>
    <row r="27" spans="1:16" s="412" customFormat="1" x14ac:dyDescent="0.25">
      <c r="A27" s="1162" t="s">
        <v>252</v>
      </c>
      <c r="B27" s="1163"/>
      <c r="C27" s="1163"/>
      <c r="D27" s="1164"/>
      <c r="E27" s="376" t="s">
        <v>22</v>
      </c>
      <c r="F27" s="410">
        <v>0</v>
      </c>
      <c r="G27" s="414"/>
      <c r="H27" s="414"/>
      <c r="I27" s="416"/>
      <c r="J27" s="415"/>
      <c r="K27" s="415"/>
      <c r="L27" s="415">
        <v>28</v>
      </c>
      <c r="M27" s="415"/>
      <c r="N27" s="410"/>
      <c r="O27" s="410"/>
      <c r="P27" s="411"/>
    </row>
    <row r="28" spans="1:16" s="412" customFormat="1" x14ac:dyDescent="0.25">
      <c r="A28" s="1165"/>
      <c r="B28" s="1166"/>
      <c r="C28" s="1166"/>
      <c r="D28" s="1167"/>
      <c r="E28" s="376" t="s">
        <v>18</v>
      </c>
      <c r="F28" s="410">
        <v>0</v>
      </c>
      <c r="G28" s="414"/>
      <c r="H28" s="414"/>
      <c r="I28" s="416"/>
      <c r="J28" s="415"/>
      <c r="K28" s="415"/>
      <c r="L28" s="415"/>
      <c r="M28" s="415"/>
      <c r="N28" s="410"/>
      <c r="O28" s="410"/>
      <c r="P28" s="411"/>
    </row>
    <row r="29" spans="1:16" s="412" customFormat="1" x14ac:dyDescent="0.25">
      <c r="A29" s="1162" t="s">
        <v>253</v>
      </c>
      <c r="B29" s="1163"/>
      <c r="C29" s="1163"/>
      <c r="D29" s="1164"/>
      <c r="E29" s="376" t="s">
        <v>22</v>
      </c>
      <c r="F29" s="410">
        <v>4</v>
      </c>
      <c r="G29" s="414"/>
      <c r="H29" s="414"/>
      <c r="I29" s="416"/>
      <c r="J29" s="415"/>
      <c r="K29" s="415"/>
      <c r="L29" s="415"/>
      <c r="M29" s="415"/>
      <c r="N29" s="410">
        <v>1</v>
      </c>
      <c r="O29" s="410"/>
      <c r="P29" s="411"/>
    </row>
    <row r="30" spans="1:16" s="412" customFormat="1" x14ac:dyDescent="0.25">
      <c r="A30" s="1165"/>
      <c r="B30" s="1166"/>
      <c r="C30" s="1166"/>
      <c r="D30" s="1167"/>
      <c r="E30" s="376" t="s">
        <v>18</v>
      </c>
      <c r="F30" s="410">
        <v>3</v>
      </c>
      <c r="G30" s="414"/>
      <c r="H30" s="414"/>
      <c r="I30" s="416"/>
      <c r="J30" s="415"/>
      <c r="K30" s="415"/>
      <c r="L30" s="415"/>
      <c r="M30" s="415"/>
      <c r="N30" s="410"/>
      <c r="O30" s="410"/>
      <c r="P30" s="411"/>
    </row>
    <row r="31" spans="1:16" s="412" customFormat="1" x14ac:dyDescent="0.25">
      <c r="A31" s="1162" t="s">
        <v>254</v>
      </c>
      <c r="B31" s="1163"/>
      <c r="C31" s="1163"/>
      <c r="D31" s="1164"/>
      <c r="E31" s="376" t="s">
        <v>22</v>
      </c>
      <c r="F31" s="410">
        <v>6</v>
      </c>
      <c r="G31" s="414"/>
      <c r="H31" s="414"/>
      <c r="I31" s="416"/>
      <c r="J31" s="415"/>
      <c r="K31" s="415"/>
      <c r="L31" s="415">
        <v>1</v>
      </c>
      <c r="M31" s="415"/>
      <c r="N31" s="410"/>
      <c r="O31" s="410"/>
      <c r="P31" s="411"/>
    </row>
    <row r="32" spans="1:16" s="412" customFormat="1" x14ac:dyDescent="0.25">
      <c r="A32" s="1165"/>
      <c r="B32" s="1166"/>
      <c r="C32" s="1166"/>
      <c r="D32" s="1167"/>
      <c r="E32" s="376" t="s">
        <v>18</v>
      </c>
      <c r="F32" s="410">
        <v>55</v>
      </c>
      <c r="G32" s="414"/>
      <c r="H32" s="414"/>
      <c r="I32" s="416"/>
      <c r="J32" s="415"/>
      <c r="K32" s="415"/>
      <c r="L32" s="415"/>
      <c r="M32" s="415"/>
      <c r="N32" s="410"/>
      <c r="O32" s="410"/>
      <c r="P32" s="411"/>
    </row>
    <row r="33" spans="1:16" s="412" customFormat="1" x14ac:dyDescent="0.25">
      <c r="A33" s="1162" t="s">
        <v>256</v>
      </c>
      <c r="B33" s="1163"/>
      <c r="C33" s="1163"/>
      <c r="D33" s="1164"/>
      <c r="E33" s="376" t="s">
        <v>22</v>
      </c>
      <c r="F33" s="410">
        <v>0</v>
      </c>
      <c r="G33" s="414">
        <v>1</v>
      </c>
      <c r="H33" s="414"/>
      <c r="I33" s="1193">
        <v>2</v>
      </c>
      <c r="J33" s="1194"/>
      <c r="K33" s="415"/>
      <c r="L33" s="415"/>
      <c r="M33" s="415"/>
      <c r="N33" s="410"/>
      <c r="O33" s="410"/>
      <c r="P33" s="411"/>
    </row>
    <row r="34" spans="1:16" s="412" customFormat="1" x14ac:dyDescent="0.25">
      <c r="A34" s="1165"/>
      <c r="B34" s="1166"/>
      <c r="C34" s="1166"/>
      <c r="D34" s="1167"/>
      <c r="E34" s="376" t="s">
        <v>18</v>
      </c>
      <c r="F34" s="410">
        <v>0</v>
      </c>
      <c r="G34" s="414"/>
      <c r="H34" s="414"/>
      <c r="I34" s="1193"/>
      <c r="J34" s="1194"/>
      <c r="K34" s="415"/>
      <c r="L34" s="415"/>
      <c r="M34" s="415"/>
      <c r="N34" s="410"/>
      <c r="O34" s="410"/>
      <c r="P34" s="411"/>
    </row>
    <row r="35" spans="1:16" s="412" customFormat="1" x14ac:dyDescent="0.25">
      <c r="A35" s="1162" t="s">
        <v>255</v>
      </c>
      <c r="B35" s="1163"/>
      <c r="C35" s="1163"/>
      <c r="D35" s="1164"/>
      <c r="E35" s="376" t="s">
        <v>22</v>
      </c>
      <c r="F35" s="410">
        <v>0</v>
      </c>
      <c r="G35" s="414"/>
      <c r="H35" s="414"/>
      <c r="I35" s="1193"/>
      <c r="J35" s="1194"/>
      <c r="K35" s="415"/>
      <c r="L35" s="415"/>
      <c r="M35" s="415"/>
      <c r="N35" s="410"/>
      <c r="O35" s="410"/>
      <c r="P35" s="411"/>
    </row>
    <row r="36" spans="1:16" s="412" customFormat="1" x14ac:dyDescent="0.25">
      <c r="A36" s="1165"/>
      <c r="B36" s="1166"/>
      <c r="C36" s="1166"/>
      <c r="D36" s="1167"/>
      <c r="E36" s="376" t="s">
        <v>18</v>
      </c>
      <c r="F36" s="410">
        <v>10</v>
      </c>
      <c r="G36" s="414"/>
      <c r="H36" s="414"/>
      <c r="I36" s="1193"/>
      <c r="J36" s="1194"/>
      <c r="K36" s="415"/>
      <c r="L36" s="415"/>
      <c r="M36" s="415"/>
      <c r="N36" s="410"/>
      <c r="O36" s="410">
        <v>10</v>
      </c>
      <c r="P36" s="411"/>
    </row>
    <row r="37" spans="1:16" s="412" customFormat="1" x14ac:dyDescent="0.25">
      <c r="A37" s="1162" t="s">
        <v>257</v>
      </c>
      <c r="B37" s="1163"/>
      <c r="C37" s="1163"/>
      <c r="D37" s="1164"/>
      <c r="E37" s="376" t="s">
        <v>22</v>
      </c>
      <c r="F37" s="410">
        <v>0</v>
      </c>
      <c r="G37" s="414"/>
      <c r="H37" s="414"/>
      <c r="I37" s="416"/>
      <c r="J37" s="415"/>
      <c r="K37" s="415"/>
      <c r="L37" s="415"/>
      <c r="M37" s="415"/>
      <c r="N37" s="410">
        <v>1</v>
      </c>
      <c r="O37" s="410">
        <v>5</v>
      </c>
      <c r="P37" s="411"/>
    </row>
    <row r="38" spans="1:16" s="412" customFormat="1" x14ac:dyDescent="0.25">
      <c r="A38" s="1165"/>
      <c r="B38" s="1166"/>
      <c r="C38" s="1166"/>
      <c r="D38" s="1167"/>
      <c r="E38" s="376" t="s">
        <v>18</v>
      </c>
      <c r="F38" s="410">
        <v>3</v>
      </c>
      <c r="G38" s="414"/>
      <c r="H38" s="414"/>
      <c r="I38" s="416"/>
      <c r="J38" s="415"/>
      <c r="K38" s="415"/>
      <c r="L38" s="415"/>
      <c r="M38" s="415"/>
      <c r="N38" s="410"/>
      <c r="O38" s="410"/>
      <c r="P38" s="411"/>
    </row>
    <row r="39" spans="1:16" s="412" customFormat="1" x14ac:dyDescent="0.25">
      <c r="A39" s="1162" t="s">
        <v>31</v>
      </c>
      <c r="B39" s="1163"/>
      <c r="C39" s="1163"/>
      <c r="D39" s="1164"/>
      <c r="E39" s="376" t="s">
        <v>22</v>
      </c>
      <c r="F39" s="410">
        <v>5</v>
      </c>
      <c r="G39" s="414">
        <v>1</v>
      </c>
      <c r="H39" s="414"/>
      <c r="I39" s="416"/>
      <c r="J39" s="415"/>
      <c r="K39" s="415"/>
      <c r="L39" s="415">
        <v>1</v>
      </c>
      <c r="M39" s="415"/>
      <c r="N39" s="410"/>
      <c r="O39" s="410"/>
      <c r="P39" s="411"/>
    </row>
    <row r="40" spans="1:16" s="412" customFormat="1" x14ac:dyDescent="0.25">
      <c r="A40" s="1165"/>
      <c r="B40" s="1166"/>
      <c r="C40" s="1166"/>
      <c r="D40" s="1167"/>
      <c r="E40" s="376" t="s">
        <v>18</v>
      </c>
      <c r="F40" s="410">
        <v>13</v>
      </c>
      <c r="G40" s="414"/>
      <c r="H40" s="414"/>
      <c r="I40" s="416"/>
      <c r="J40" s="415"/>
      <c r="K40" s="415"/>
      <c r="L40" s="415"/>
      <c r="M40" s="415"/>
      <c r="N40" s="410"/>
      <c r="O40" s="410"/>
      <c r="P40" s="411"/>
    </row>
    <row r="41" spans="1:16" s="412" customFormat="1" x14ac:dyDescent="0.25">
      <c r="A41" s="1162" t="s">
        <v>121</v>
      </c>
      <c r="B41" s="1163"/>
      <c r="C41" s="1163"/>
      <c r="D41" s="1164"/>
      <c r="E41" s="376" t="s">
        <v>22</v>
      </c>
      <c r="F41" s="410">
        <v>0</v>
      </c>
      <c r="G41" s="414"/>
      <c r="H41" s="414"/>
      <c r="I41" s="416"/>
      <c r="J41" s="415"/>
      <c r="K41" s="415"/>
      <c r="L41" s="415">
        <v>5</v>
      </c>
      <c r="M41" s="415"/>
      <c r="N41" s="410"/>
      <c r="O41" s="410">
        <v>2</v>
      </c>
      <c r="P41" s="411"/>
    </row>
    <row r="42" spans="1:16" s="412" customFormat="1" x14ac:dyDescent="0.25">
      <c r="A42" s="1165"/>
      <c r="B42" s="1166"/>
      <c r="C42" s="1166"/>
      <c r="D42" s="1167"/>
      <c r="E42" s="376" t="s">
        <v>18</v>
      </c>
      <c r="F42" s="410">
        <v>2</v>
      </c>
      <c r="G42" s="414"/>
      <c r="H42" s="414"/>
      <c r="I42" s="416"/>
      <c r="J42" s="415"/>
      <c r="K42" s="415"/>
      <c r="L42" s="415"/>
      <c r="M42" s="415"/>
      <c r="N42" s="410"/>
      <c r="O42" s="410"/>
      <c r="P42" s="411"/>
    </row>
    <row r="43" spans="1:16" s="412" customFormat="1" x14ac:dyDescent="0.25">
      <c r="A43" s="1162" t="s">
        <v>38</v>
      </c>
      <c r="B43" s="1163"/>
      <c r="C43" s="1163"/>
      <c r="D43" s="1164"/>
      <c r="E43" s="376" t="s">
        <v>22</v>
      </c>
      <c r="F43" s="410">
        <v>0</v>
      </c>
      <c r="G43" s="414"/>
      <c r="H43" s="414">
        <v>2</v>
      </c>
      <c r="I43" s="417"/>
      <c r="J43" s="418"/>
      <c r="K43" s="418"/>
      <c r="L43" s="418">
        <v>24</v>
      </c>
      <c r="M43" s="418"/>
      <c r="N43" s="410"/>
      <c r="O43" s="410"/>
      <c r="P43" s="411"/>
    </row>
    <row r="44" spans="1:16" s="412" customFormat="1" x14ac:dyDescent="0.25">
      <c r="A44" s="1165"/>
      <c r="B44" s="1166"/>
      <c r="C44" s="1166"/>
      <c r="D44" s="1167"/>
      <c r="E44" s="376" t="s">
        <v>18</v>
      </c>
      <c r="F44" s="410">
        <v>6</v>
      </c>
      <c r="G44" s="414"/>
      <c r="H44" s="414"/>
      <c r="I44" s="417"/>
      <c r="J44" s="418"/>
      <c r="K44" s="418"/>
      <c r="L44" s="418"/>
      <c r="M44" s="418"/>
      <c r="N44" s="410"/>
      <c r="O44" s="410"/>
      <c r="P44" s="411"/>
    </row>
    <row r="45" spans="1:16" s="412" customFormat="1" x14ac:dyDescent="0.25">
      <c r="A45" s="1162" t="s">
        <v>120</v>
      </c>
      <c r="B45" s="1163"/>
      <c r="C45" s="1163"/>
      <c r="D45" s="1164"/>
      <c r="E45" s="376" t="s">
        <v>22</v>
      </c>
      <c r="F45" s="410">
        <v>0</v>
      </c>
      <c r="G45" s="414"/>
      <c r="H45" s="414"/>
      <c r="I45" s="421"/>
      <c r="J45" s="422"/>
      <c r="K45" s="422"/>
      <c r="L45" s="422"/>
      <c r="M45" s="422"/>
      <c r="N45" s="410"/>
      <c r="O45" s="410">
        <v>13</v>
      </c>
      <c r="P45" s="411"/>
    </row>
    <row r="46" spans="1:16" s="412" customFormat="1" x14ac:dyDescent="0.25">
      <c r="A46" s="1165"/>
      <c r="B46" s="1166"/>
      <c r="C46" s="1166"/>
      <c r="D46" s="1167"/>
      <c r="E46" s="376" t="s">
        <v>18</v>
      </c>
      <c r="F46" s="410">
        <v>0</v>
      </c>
      <c r="G46" s="414"/>
      <c r="H46" s="414"/>
      <c r="I46" s="421"/>
      <c r="J46" s="422"/>
      <c r="K46" s="422"/>
      <c r="L46" s="422"/>
      <c r="M46" s="422"/>
      <c r="N46" s="410"/>
      <c r="O46" s="410"/>
      <c r="P46" s="411"/>
    </row>
    <row r="47" spans="1:16" s="412" customFormat="1" x14ac:dyDescent="0.25">
      <c r="A47" s="1162" t="s">
        <v>44</v>
      </c>
      <c r="B47" s="1163"/>
      <c r="C47" s="1163"/>
      <c r="D47" s="1164"/>
      <c r="E47" s="376" t="s">
        <v>22</v>
      </c>
      <c r="F47" s="410">
        <v>2</v>
      </c>
      <c r="G47" s="414"/>
      <c r="H47" s="414"/>
      <c r="I47" s="419"/>
      <c r="J47" s="420"/>
      <c r="K47" s="420"/>
      <c r="L47" s="420"/>
      <c r="M47" s="420"/>
      <c r="N47" s="410">
        <v>5</v>
      </c>
      <c r="O47" s="410"/>
      <c r="P47" s="411"/>
    </row>
    <row r="48" spans="1:16" s="412" customFormat="1" x14ac:dyDescent="0.25">
      <c r="A48" s="1165"/>
      <c r="B48" s="1166"/>
      <c r="C48" s="1166"/>
      <c r="D48" s="1167"/>
      <c r="E48" s="376" t="s">
        <v>18</v>
      </c>
      <c r="F48" s="410">
        <v>71</v>
      </c>
      <c r="G48" s="414"/>
      <c r="H48" s="414"/>
      <c r="I48" s="419"/>
      <c r="J48" s="420"/>
      <c r="K48" s="420"/>
      <c r="L48" s="420"/>
      <c r="M48" s="420"/>
      <c r="N48" s="410"/>
      <c r="O48" s="410"/>
      <c r="P48" s="411"/>
    </row>
    <row r="49" spans="1:16" s="412" customFormat="1" x14ac:dyDescent="0.25">
      <c r="A49" s="1156" t="s">
        <v>24</v>
      </c>
      <c r="B49" s="1157"/>
      <c r="C49" s="1157"/>
      <c r="D49" s="1158"/>
      <c r="E49" s="376" t="s">
        <v>22</v>
      </c>
      <c r="F49" s="410">
        <v>0</v>
      </c>
      <c r="G49" s="414"/>
      <c r="H49" s="414"/>
      <c r="I49" s="1193"/>
      <c r="J49" s="1194"/>
      <c r="K49" s="415"/>
      <c r="L49" s="415">
        <v>1</v>
      </c>
      <c r="M49" s="415"/>
      <c r="N49" s="410"/>
      <c r="O49" s="172"/>
      <c r="P49" s="411"/>
    </row>
    <row r="50" spans="1:16" s="412" customFormat="1" x14ac:dyDescent="0.25">
      <c r="A50" s="1159"/>
      <c r="B50" s="1160"/>
      <c r="C50" s="1160"/>
      <c r="D50" s="1161"/>
      <c r="E50" s="376" t="s">
        <v>18</v>
      </c>
      <c r="F50" s="410">
        <v>0</v>
      </c>
      <c r="G50" s="414"/>
      <c r="H50" s="414"/>
      <c r="I50" s="1193"/>
      <c r="J50" s="1194"/>
      <c r="K50" s="415"/>
      <c r="L50" s="415"/>
      <c r="M50" s="415"/>
      <c r="N50" s="410"/>
      <c r="O50" s="410"/>
      <c r="P50" s="411"/>
    </row>
    <row r="51" spans="1:16" x14ac:dyDescent="0.25">
      <c r="A51" s="1103" t="s">
        <v>61</v>
      </c>
      <c r="B51" s="1103"/>
      <c r="C51" s="1103"/>
      <c r="D51" s="1103"/>
      <c r="E51" s="377" t="s">
        <v>22</v>
      </c>
      <c r="F51" s="339">
        <f>F17+F19+F23+F25+F27+F29+F31+F33+F35+F37+F39+F41+F43+F47+F49</f>
        <v>17</v>
      </c>
      <c r="G51" s="413"/>
      <c r="H51" s="413"/>
      <c r="I51" s="1172"/>
      <c r="J51" s="1172"/>
      <c r="K51" s="413"/>
      <c r="L51" s="413"/>
      <c r="M51" s="413"/>
      <c r="N51" s="339"/>
      <c r="O51" s="339"/>
      <c r="P51" s="346"/>
    </row>
    <row r="52" spans="1:16" x14ac:dyDescent="0.25">
      <c r="A52" s="1103"/>
      <c r="B52" s="1103"/>
      <c r="C52" s="1103"/>
      <c r="D52" s="1103"/>
      <c r="E52" s="377" t="s">
        <v>18</v>
      </c>
      <c r="F52" s="339">
        <f>F18+F20+F24+F26+F28+F30+F32+F34+F36+F38+F40+F42+F44+F48+F50</f>
        <v>199</v>
      </c>
      <c r="G52" s="401">
        <f>SUM(G17:G51)</f>
        <v>3</v>
      </c>
      <c r="H52" s="401">
        <f>SUM(H17:H51)</f>
        <v>4</v>
      </c>
      <c r="I52" s="1173">
        <f>SUM(I33:I51)</f>
        <v>2</v>
      </c>
      <c r="J52" s="1174"/>
      <c r="K52" s="401">
        <f>SUM(K17:K51)</f>
        <v>4</v>
      </c>
      <c r="L52" s="401">
        <f>SUM(L17:L51)</f>
        <v>75</v>
      </c>
      <c r="M52" s="401"/>
      <c r="N52" s="339">
        <f>SUM(N17:N51)</f>
        <v>7</v>
      </c>
      <c r="O52" s="339">
        <f>SUM(O17:O51)</f>
        <v>30</v>
      </c>
      <c r="P52" s="346"/>
    </row>
    <row r="53" spans="1:16" x14ac:dyDescent="0.25">
      <c r="A53" s="396"/>
      <c r="B53" s="1102" t="s">
        <v>124</v>
      </c>
      <c r="C53" s="1102"/>
      <c r="D53" s="396"/>
      <c r="E53" s="378"/>
      <c r="F53" s="366">
        <f>SUM(F51:F52)</f>
        <v>216</v>
      </c>
      <c r="G53" s="360"/>
      <c r="H53" s="361"/>
      <c r="I53" s="361"/>
      <c r="J53" s="361"/>
      <c r="K53" s="361"/>
      <c r="L53" s="361"/>
      <c r="M53" s="361"/>
      <c r="N53" s="362"/>
      <c r="O53" s="362"/>
      <c r="P53" s="362"/>
    </row>
    <row r="54" spans="1:16" x14ac:dyDescent="0.25">
      <c r="A54" s="396"/>
      <c r="B54" s="1102" t="s">
        <v>56</v>
      </c>
      <c r="C54" s="1102"/>
      <c r="D54" s="1102"/>
      <c r="E54" s="378"/>
      <c r="F54" s="366">
        <f>F51</f>
        <v>17</v>
      </c>
      <c r="G54" s="360"/>
      <c r="H54" s="361"/>
      <c r="I54" s="361"/>
      <c r="J54" s="361"/>
      <c r="K54" s="361"/>
      <c r="L54" s="361"/>
      <c r="M54" s="361"/>
      <c r="N54" s="362"/>
      <c r="O54" s="362"/>
      <c r="P54" s="362"/>
    </row>
    <row r="55" spans="1:16" ht="15.75" x14ac:dyDescent="0.25">
      <c r="A55" s="1102" t="s">
        <v>57</v>
      </c>
      <c r="B55" s="1102"/>
      <c r="C55" s="1102"/>
      <c r="D55" s="1102"/>
      <c r="E55" s="379"/>
      <c r="F55" s="366">
        <f>F53+O52</f>
        <v>246</v>
      </c>
      <c r="G55" s="360"/>
      <c r="H55" s="1169"/>
      <c r="I55" s="1169"/>
      <c r="J55" s="1169"/>
      <c r="K55" s="361"/>
      <c r="L55" s="361"/>
      <c r="M55" s="403">
        <f>O52</f>
        <v>30</v>
      </c>
      <c r="N55" s="402"/>
      <c r="O55" s="1168" t="s">
        <v>125</v>
      </c>
      <c r="P55" s="1168"/>
    </row>
    <row r="56" spans="1:16" ht="15.75" x14ac:dyDescent="0.25">
      <c r="A56" s="1102" t="s">
        <v>58</v>
      </c>
      <c r="B56" s="1102"/>
      <c r="C56" s="1102"/>
      <c r="D56" s="1102"/>
      <c r="E56" s="379"/>
      <c r="F56" s="366">
        <f>G52+H52+I52+N52</f>
        <v>16</v>
      </c>
      <c r="G56" s="360"/>
      <c r="H56" s="1169"/>
      <c r="I56" s="1169"/>
      <c r="J56" s="1169"/>
      <c r="K56" s="361"/>
      <c r="L56" s="1170">
        <f>N52</f>
        <v>7</v>
      </c>
      <c r="M56" s="1170"/>
      <c r="N56" s="1168" t="s">
        <v>125</v>
      </c>
      <c r="O56" s="1168"/>
      <c r="P56" s="1168"/>
    </row>
    <row r="57" spans="1:16" ht="15.75" x14ac:dyDescent="0.25">
      <c r="A57" s="1076" t="s">
        <v>60</v>
      </c>
      <c r="B57" s="1076"/>
      <c r="C57" s="1076"/>
      <c r="D57" s="1076"/>
      <c r="E57" s="380"/>
      <c r="F57" s="397">
        <f>K52+M52</f>
        <v>4</v>
      </c>
      <c r="H57" s="1175"/>
      <c r="I57" s="1175"/>
      <c r="J57" s="1175"/>
      <c r="L57" s="1171">
        <v>0</v>
      </c>
      <c r="M57" s="1171"/>
      <c r="N57" s="400"/>
      <c r="O57" s="1171" t="s">
        <v>125</v>
      </c>
      <c r="P57" s="1171"/>
    </row>
    <row r="58" spans="1:16" ht="15.75" x14ac:dyDescent="0.25">
      <c r="A58" s="1076" t="s">
        <v>59</v>
      </c>
      <c r="B58" s="1076"/>
      <c r="C58" s="1076"/>
      <c r="D58" s="1076"/>
      <c r="E58" s="380"/>
      <c r="F58" s="397">
        <f>L52</f>
        <v>75</v>
      </c>
      <c r="H58" s="1176"/>
      <c r="I58" s="1176"/>
      <c r="J58" s="1176"/>
      <c r="M58" s="342">
        <v>0</v>
      </c>
      <c r="N58" s="1171" t="s">
        <v>125</v>
      </c>
      <c r="O58" s="1171"/>
      <c r="P58" s="1171"/>
    </row>
    <row r="59" spans="1:16" ht="33.75" customHeight="1" x14ac:dyDescent="0.25">
      <c r="A59" s="847" t="s">
        <v>246</v>
      </c>
      <c r="B59" s="847"/>
      <c r="C59" s="847"/>
      <c r="D59" s="847"/>
      <c r="E59" s="847"/>
      <c r="F59" s="847"/>
      <c r="G59" s="847"/>
      <c r="H59" s="847"/>
      <c r="I59" s="847"/>
      <c r="J59" s="847"/>
      <c r="K59" s="847"/>
      <c r="L59" s="847"/>
      <c r="M59" s="847"/>
      <c r="N59" s="847"/>
      <c r="O59" s="847"/>
      <c r="P59" s="847"/>
    </row>
    <row r="60" spans="1:16" x14ac:dyDescent="0.25">
      <c r="A60" s="1104" t="s">
        <v>63</v>
      </c>
      <c r="B60" s="1104"/>
      <c r="C60" s="1104"/>
    </row>
    <row r="61" spans="1:16" x14ac:dyDescent="0.25">
      <c r="A61" s="836" t="s">
        <v>64</v>
      </c>
      <c r="B61" s="836"/>
      <c r="C61" s="836"/>
      <c r="D61" s="836"/>
      <c r="E61" s="836"/>
      <c r="F61" s="397">
        <f>F55</f>
        <v>246</v>
      </c>
      <c r="G61" s="1177" t="s">
        <v>109</v>
      </c>
      <c r="H61" s="1177"/>
      <c r="I61" s="1177"/>
      <c r="J61" s="1177"/>
      <c r="K61" s="1177"/>
      <c r="L61" s="1177"/>
      <c r="M61" s="1176">
        <f>F61-O52</f>
        <v>216</v>
      </c>
      <c r="N61" s="1176"/>
      <c r="O61" s="363"/>
      <c r="P61" s="363"/>
    </row>
    <row r="62" spans="1:16" x14ac:dyDescent="0.25">
      <c r="A62" s="842" t="s">
        <v>68</v>
      </c>
      <c r="B62" s="842"/>
      <c r="C62" s="842"/>
      <c r="D62" s="842"/>
      <c r="E62" s="842"/>
      <c r="F62" s="397">
        <f>F56</f>
        <v>16</v>
      </c>
      <c r="G62" s="1177" t="s">
        <v>109</v>
      </c>
      <c r="H62" s="1177"/>
      <c r="I62" s="1177"/>
      <c r="J62" s="1177"/>
      <c r="K62" s="1177"/>
      <c r="L62" s="1177"/>
      <c r="M62" s="1176">
        <f>F56-L56</f>
        <v>9</v>
      </c>
      <c r="N62" s="1176"/>
      <c r="O62" s="363"/>
      <c r="P62" s="363"/>
    </row>
    <row r="63" spans="1:16" x14ac:dyDescent="0.25">
      <c r="A63" s="842" t="s">
        <v>67</v>
      </c>
      <c r="B63" s="842"/>
      <c r="C63" s="842"/>
      <c r="D63" s="842"/>
      <c r="E63" s="842"/>
      <c r="F63" s="397">
        <f>F57</f>
        <v>4</v>
      </c>
      <c r="G63" s="1177" t="s">
        <v>109</v>
      </c>
      <c r="H63" s="1177"/>
      <c r="I63" s="1177"/>
      <c r="J63" s="1177"/>
      <c r="K63" s="1177"/>
      <c r="L63" s="1177"/>
      <c r="M63" s="1176">
        <f>F63</f>
        <v>4</v>
      </c>
      <c r="N63" s="1176"/>
      <c r="O63" s="363"/>
      <c r="P63" s="363"/>
    </row>
    <row r="64" spans="1:16" ht="13.5" customHeight="1" x14ac:dyDescent="0.25">
      <c r="A64" s="836" t="s">
        <v>71</v>
      </c>
      <c r="B64" s="836"/>
      <c r="C64" s="836"/>
      <c r="D64" s="836"/>
      <c r="E64" s="836"/>
      <c r="F64" s="397">
        <f>L52</f>
        <v>75</v>
      </c>
      <c r="G64" s="1177" t="s">
        <v>110</v>
      </c>
      <c r="H64" s="1177"/>
      <c r="I64" s="1177"/>
      <c r="J64" s="1177"/>
      <c r="K64" s="1177"/>
      <c r="L64" s="1177"/>
      <c r="M64" s="1176">
        <f>F64-P52</f>
        <v>75</v>
      </c>
      <c r="N64" s="1176"/>
      <c r="O64" s="363"/>
      <c r="P64" s="363"/>
    </row>
    <row r="65" spans="1:16" ht="24" customHeight="1" x14ac:dyDescent="0.25">
      <c r="A65" s="1104" t="s">
        <v>74</v>
      </c>
      <c r="B65" s="1104"/>
      <c r="C65" s="1104"/>
      <c r="D65" s="1104"/>
    </row>
    <row r="66" spans="1:16" x14ac:dyDescent="0.25">
      <c r="A66" s="1076" t="s">
        <v>228</v>
      </c>
      <c r="B66" s="1076"/>
      <c r="C66" s="1076"/>
    </row>
    <row r="67" spans="1:16" x14ac:dyDescent="0.25">
      <c r="A67" s="1076" t="s">
        <v>76</v>
      </c>
      <c r="B67" s="1076"/>
      <c r="C67" s="1076"/>
    </row>
    <row r="68" spans="1:16" x14ac:dyDescent="0.25">
      <c r="A68" s="836" t="s">
        <v>77</v>
      </c>
      <c r="B68" s="836"/>
      <c r="C68" s="836"/>
      <c r="D68" s="836"/>
      <c r="E68" s="836"/>
    </row>
    <row r="69" spans="1:16" x14ac:dyDescent="0.25">
      <c r="A69" s="1076" t="s">
        <v>78</v>
      </c>
      <c r="B69" s="1076"/>
      <c r="C69" s="1076"/>
      <c r="D69" s="1140" t="s">
        <v>238</v>
      </c>
      <c r="E69" s="1140"/>
      <c r="F69" s="1140"/>
      <c r="G69" s="1140"/>
    </row>
    <row r="70" spans="1:16" ht="8.25" customHeight="1" x14ac:dyDescent="0.25"/>
    <row r="71" spans="1:16" x14ac:dyDescent="0.25">
      <c r="A71" s="1104" t="s">
        <v>79</v>
      </c>
      <c r="B71" s="1104"/>
      <c r="C71" s="1104"/>
      <c r="E71" s="17"/>
    </row>
    <row r="72" spans="1:16" ht="33" customHeight="1" x14ac:dyDescent="0.25">
      <c r="A72" s="1140" t="s">
        <v>268</v>
      </c>
      <c r="B72" s="1140"/>
      <c r="C72" s="1140"/>
      <c r="D72" s="1140"/>
      <c r="E72" s="1140"/>
      <c r="F72" s="1140"/>
      <c r="G72" s="1140"/>
      <c r="H72" s="1140"/>
      <c r="I72" s="1140"/>
      <c r="J72" s="1140"/>
      <c r="K72" s="1140"/>
      <c r="L72" s="1140"/>
      <c r="M72" s="1140"/>
      <c r="N72" s="1140"/>
      <c r="O72" s="1140"/>
      <c r="P72" s="1140"/>
    </row>
    <row r="73" spans="1:16" ht="16.5" customHeight="1" x14ac:dyDescent="0.25">
      <c r="A73" s="842" t="s">
        <v>267</v>
      </c>
      <c r="B73" s="842"/>
      <c r="C73" s="842"/>
      <c r="D73" s="842"/>
      <c r="E73" s="842"/>
      <c r="F73" s="842"/>
      <c r="G73" s="842"/>
      <c r="H73" s="842"/>
      <c r="I73" s="842"/>
      <c r="J73" s="842"/>
      <c r="K73" s="842"/>
      <c r="L73" s="842"/>
      <c r="M73" s="842"/>
      <c r="N73" s="842"/>
      <c r="O73" s="842"/>
      <c r="P73" s="842"/>
    </row>
    <row r="74" spans="1:16" ht="33.75" customHeight="1" x14ac:dyDescent="0.25">
      <c r="A74" s="842" t="s">
        <v>269</v>
      </c>
      <c r="B74" s="842"/>
      <c r="C74" s="842"/>
      <c r="D74" s="842"/>
      <c r="E74" s="842"/>
      <c r="F74" s="842"/>
      <c r="G74" s="842"/>
      <c r="H74" s="842"/>
      <c r="I74" s="842"/>
      <c r="J74" s="842"/>
      <c r="K74" s="842"/>
      <c r="L74" s="842"/>
      <c r="M74" s="842"/>
      <c r="N74" s="842"/>
      <c r="O74" s="842"/>
      <c r="P74" s="842"/>
    </row>
    <row r="75" spans="1:16" x14ac:dyDescent="0.25">
      <c r="A75" s="394"/>
      <c r="B75" s="394"/>
      <c r="C75" s="394"/>
      <c r="D75" s="394"/>
      <c r="E75" s="394"/>
      <c r="F75" s="394"/>
      <c r="G75" s="394"/>
      <c r="H75" s="394"/>
      <c r="I75" s="394"/>
      <c r="J75" s="394"/>
      <c r="K75" s="394"/>
      <c r="L75" s="394"/>
      <c r="M75" s="394"/>
      <c r="N75" s="394"/>
      <c r="O75" s="394"/>
      <c r="P75" s="394"/>
    </row>
    <row r="76" spans="1:16" x14ac:dyDescent="0.25">
      <c r="A76" s="836" t="s">
        <v>83</v>
      </c>
      <c r="B76" s="836"/>
      <c r="C76" s="836"/>
      <c r="D76" s="836"/>
      <c r="E76" s="836"/>
      <c r="F76" s="836"/>
      <c r="G76" s="836"/>
      <c r="H76" s="836"/>
      <c r="K76" s="1195" t="s">
        <v>221</v>
      </c>
      <c r="L76" s="1195"/>
      <c r="M76" s="1195"/>
      <c r="N76" s="1195"/>
      <c r="O76" s="363"/>
      <c r="P76" s="363"/>
    </row>
    <row r="77" spans="1:16" x14ac:dyDescent="0.25">
      <c r="K77" s="429"/>
      <c r="L77" s="429"/>
      <c r="M77" s="429"/>
      <c r="N77" s="429"/>
      <c r="P77" s="399"/>
    </row>
    <row r="78" spans="1:16" ht="24" customHeight="1" x14ac:dyDescent="0.25">
      <c r="A78" s="1140" t="s">
        <v>236</v>
      </c>
      <c r="B78" s="1140"/>
      <c r="C78" s="1140"/>
      <c r="D78" s="1140"/>
      <c r="E78" s="1140"/>
      <c r="F78" s="1140"/>
      <c r="G78" s="1140"/>
      <c r="K78" s="1195" t="s">
        <v>84</v>
      </c>
      <c r="L78" s="1195"/>
      <c r="M78" s="1195"/>
      <c r="N78" s="1195"/>
      <c r="P78" s="399"/>
    </row>
    <row r="79" spans="1:16" x14ac:dyDescent="0.25">
      <c r="A79" s="398"/>
      <c r="B79" s="398"/>
      <c r="C79" s="398"/>
      <c r="D79" s="398"/>
      <c r="E79" s="398"/>
      <c r="F79" s="398"/>
      <c r="G79" s="398"/>
      <c r="K79" s="429"/>
      <c r="L79" s="429"/>
      <c r="M79" s="429"/>
      <c r="N79" s="429"/>
      <c r="P79" s="399"/>
    </row>
    <row r="80" spans="1:16" ht="9" customHeight="1" x14ac:dyDescent="0.25">
      <c r="A80" s="836" t="s">
        <v>164</v>
      </c>
      <c r="B80" s="836"/>
      <c r="C80" s="836"/>
      <c r="D80" s="836"/>
      <c r="E80" s="836"/>
      <c r="K80" s="1195"/>
      <c r="L80" s="1195"/>
      <c r="M80" s="1195"/>
      <c r="N80" s="1195"/>
      <c r="P80" s="363"/>
    </row>
    <row r="81" spans="1:16" ht="12.75" customHeight="1" x14ac:dyDescent="0.25">
      <c r="A81" s="394"/>
      <c r="B81" s="394"/>
      <c r="C81" s="394"/>
      <c r="D81" s="394"/>
      <c r="E81" s="394"/>
      <c r="K81" s="1195" t="s">
        <v>237</v>
      </c>
      <c r="L81" s="1195"/>
      <c r="M81" s="1195"/>
      <c r="N81" s="1195"/>
      <c r="P81" s="363"/>
    </row>
    <row r="82" spans="1:16" x14ac:dyDescent="0.25">
      <c r="A82" s="1196"/>
      <c r="B82" s="1196"/>
      <c r="C82" s="1196"/>
      <c r="D82" s="1196"/>
      <c r="E82" s="1196"/>
      <c r="F82" s="1196"/>
      <c r="G82" s="1196"/>
      <c r="H82" s="1196"/>
      <c r="K82" s="1195" t="s">
        <v>249</v>
      </c>
      <c r="L82" s="1195"/>
      <c r="M82" s="1195"/>
      <c r="N82" s="1195"/>
      <c r="P82" s="399"/>
    </row>
    <row r="83" spans="1:16" x14ac:dyDescent="0.25">
      <c r="A83" s="836" t="s">
        <v>88</v>
      </c>
      <c r="B83" s="836"/>
      <c r="C83" s="836"/>
      <c r="D83" s="836"/>
      <c r="E83" s="836"/>
      <c r="F83" s="409"/>
      <c r="G83" s="409"/>
      <c r="H83" s="409"/>
      <c r="K83" s="1195" t="s">
        <v>130</v>
      </c>
      <c r="L83" s="1195"/>
      <c r="M83" s="1195"/>
      <c r="N83" s="1195"/>
      <c r="P83" s="399"/>
    </row>
    <row r="84" spans="1:16" x14ac:dyDescent="0.25">
      <c r="O84" s="363"/>
      <c r="P84" s="363"/>
    </row>
    <row r="90" spans="1:16" x14ac:dyDescent="0.25">
      <c r="O90" s="363"/>
    </row>
  </sheetData>
  <mergeCells count="101">
    <mergeCell ref="A59:P59"/>
    <mergeCell ref="A62:E62"/>
    <mergeCell ref="G62:L62"/>
    <mergeCell ref="M62:N62"/>
    <mergeCell ref="A60:C60"/>
    <mergeCell ref="A61:E61"/>
    <mergeCell ref="G61:L61"/>
    <mergeCell ref="M61:N61"/>
    <mergeCell ref="O57:P57"/>
    <mergeCell ref="A58:D58"/>
    <mergeCell ref="H58:J58"/>
    <mergeCell ref="N58:P58"/>
    <mergeCell ref="A57:D57"/>
    <mergeCell ref="H57:J57"/>
    <mergeCell ref="L57:M57"/>
    <mergeCell ref="A83:E83"/>
    <mergeCell ref="K83:N83"/>
    <mergeCell ref="A71:C71"/>
    <mergeCell ref="A72:P72"/>
    <mergeCell ref="A74:P74"/>
    <mergeCell ref="A76:H76"/>
    <mergeCell ref="K76:N76"/>
    <mergeCell ref="A82:H82"/>
    <mergeCell ref="K82:N82"/>
    <mergeCell ref="A78:G78"/>
    <mergeCell ref="K78:N78"/>
    <mergeCell ref="A80:E80"/>
    <mergeCell ref="K80:N80"/>
    <mergeCell ref="K81:N81"/>
    <mergeCell ref="A73:P73"/>
    <mergeCell ref="A66:C66"/>
    <mergeCell ref="A67:C67"/>
    <mergeCell ref="A68:E68"/>
    <mergeCell ref="A69:C69"/>
    <mergeCell ref="D69:G69"/>
    <mergeCell ref="M63:N63"/>
    <mergeCell ref="A64:E64"/>
    <mergeCell ref="G64:L64"/>
    <mergeCell ref="M64:N64"/>
    <mergeCell ref="A65:D65"/>
    <mergeCell ref="A63:E63"/>
    <mergeCell ref="G63:L63"/>
    <mergeCell ref="A56:D56"/>
    <mergeCell ref="H56:J56"/>
    <mergeCell ref="L56:M56"/>
    <mergeCell ref="N56:P56"/>
    <mergeCell ref="I52:J52"/>
    <mergeCell ref="B53:C53"/>
    <mergeCell ref="B54:D54"/>
    <mergeCell ref="A55:D55"/>
    <mergeCell ref="H55:J55"/>
    <mergeCell ref="O55:P55"/>
    <mergeCell ref="I51:J51"/>
    <mergeCell ref="A29:D30"/>
    <mergeCell ref="A43:D44"/>
    <mergeCell ref="A47:D48"/>
    <mergeCell ref="A19:D20"/>
    <mergeCell ref="A45:D46"/>
    <mergeCell ref="A21:D22"/>
    <mergeCell ref="A27:D28"/>
    <mergeCell ref="A49:D50"/>
    <mergeCell ref="A51:D52"/>
    <mergeCell ref="A37:D38"/>
    <mergeCell ref="A39:D40"/>
    <mergeCell ref="A41:D42"/>
    <mergeCell ref="A23:D24"/>
    <mergeCell ref="I49:J49"/>
    <mergeCell ref="I50:J50"/>
    <mergeCell ref="A31:D32"/>
    <mergeCell ref="A35:D36"/>
    <mergeCell ref="A33:D34"/>
    <mergeCell ref="I33:J33"/>
    <mergeCell ref="I34:J34"/>
    <mergeCell ref="I35:J35"/>
    <mergeCell ref="I36:J36"/>
    <mergeCell ref="A11:E11"/>
    <mergeCell ref="A25:D26"/>
    <mergeCell ref="A17:D18"/>
    <mergeCell ref="A12:E12"/>
    <mergeCell ref="A15:D16"/>
    <mergeCell ref="E15:F15"/>
    <mergeCell ref="F11:Q11"/>
    <mergeCell ref="F12:Q12"/>
    <mergeCell ref="A14:Q14"/>
    <mergeCell ref="A13:Q13"/>
    <mergeCell ref="G15:L15"/>
    <mergeCell ref="M15:P15"/>
    <mergeCell ref="E16:F16"/>
    <mergeCell ref="I16:J16"/>
    <mergeCell ref="I17:J17"/>
    <mergeCell ref="A1:Q1"/>
    <mergeCell ref="A2:Q2"/>
    <mergeCell ref="F8:Q8"/>
    <mergeCell ref="F9:Q9"/>
    <mergeCell ref="F10:Q10"/>
    <mergeCell ref="A8:E8"/>
    <mergeCell ref="A4:F4"/>
    <mergeCell ref="A5:D5"/>
    <mergeCell ref="A7:F7"/>
    <mergeCell ref="A9:E9"/>
    <mergeCell ref="A10:E10"/>
  </mergeCells>
  <pageMargins left="0.25" right="0.25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9"/>
  <sheetViews>
    <sheetView topLeftCell="A244" workbookViewId="0">
      <selection activeCell="A268" sqref="A268:C276"/>
    </sheetView>
  </sheetViews>
  <sheetFormatPr defaultRowHeight="15" x14ac:dyDescent="0.25"/>
  <cols>
    <col min="1" max="1" width="22.85546875" style="430" customWidth="1"/>
    <col min="2" max="2" width="27.5703125" style="430" customWidth="1"/>
    <col min="3" max="3" width="25.28515625" style="430" customWidth="1"/>
    <col min="4" max="4" width="9" style="442" customWidth="1"/>
    <col min="5" max="5" width="7.28515625" style="375" customWidth="1"/>
    <col min="6" max="6" width="6.140625" style="342" customWidth="1"/>
    <col min="7" max="7" width="4.7109375" style="342" customWidth="1"/>
    <col min="8" max="8" width="4.28515625" style="342" customWidth="1"/>
    <col min="9" max="9" width="2.85546875" style="342" customWidth="1"/>
    <col min="10" max="10" width="2" style="342" customWidth="1"/>
    <col min="11" max="11" width="4.7109375" style="342" customWidth="1"/>
    <col min="12" max="12" width="4.85546875" style="342" customWidth="1"/>
    <col min="13" max="13" width="7" style="342" customWidth="1"/>
    <col min="14" max="14" width="6.140625" style="342" customWidth="1"/>
    <col min="15" max="15" width="6" style="342" customWidth="1"/>
    <col min="16" max="16" width="5" style="342" customWidth="1"/>
  </cols>
  <sheetData>
    <row r="1" spans="1:17" ht="18.75" x14ac:dyDescent="0.3">
      <c r="A1" s="883" t="s">
        <v>306</v>
      </c>
      <c r="B1" s="883"/>
      <c r="C1" s="883"/>
      <c r="D1" s="883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</row>
    <row r="2" spans="1:17" x14ac:dyDescent="0.25">
      <c r="E2" s="393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</row>
    <row r="3" spans="1:17" x14ac:dyDescent="0.25">
      <c r="A3" s="836" t="s">
        <v>307</v>
      </c>
      <c r="B3" s="836"/>
      <c r="C3" s="836"/>
      <c r="D3" s="836"/>
      <c r="E3" s="836"/>
      <c r="F3" s="836"/>
      <c r="G3" s="836"/>
    </row>
    <row r="4" spans="1:17" ht="15" customHeight="1" x14ac:dyDescent="0.25">
      <c r="A4" s="1140" t="s">
        <v>2</v>
      </c>
      <c r="B4" s="1140"/>
      <c r="C4" s="1140"/>
      <c r="D4" s="1140"/>
      <c r="E4" s="1140"/>
      <c r="F4" s="1140"/>
      <c r="G4" s="1140"/>
    </row>
    <row r="5" spans="1:17" ht="10.5" customHeight="1" x14ac:dyDescent="0.25"/>
    <row r="6" spans="1:17" ht="18" customHeight="1" x14ac:dyDescent="0.25">
      <c r="A6" s="839" t="s">
        <v>3</v>
      </c>
      <c r="B6" s="839"/>
      <c r="C6" s="839"/>
      <c r="D6" s="839"/>
      <c r="E6" s="839"/>
      <c r="F6" s="839"/>
      <c r="G6" s="839"/>
    </row>
    <row r="7" spans="1:17" ht="43.5" customHeight="1" x14ac:dyDescent="0.25">
      <c r="A7" s="501" t="s">
        <v>260</v>
      </c>
      <c r="B7" s="1204" t="s">
        <v>230</v>
      </c>
      <c r="C7" s="1204"/>
      <c r="D7" s="1204"/>
      <c r="E7" s="446"/>
      <c r="F7" s="446"/>
      <c r="G7" s="446"/>
      <c r="H7" s="446"/>
      <c r="I7" s="446"/>
      <c r="J7" s="446"/>
      <c r="K7" s="446"/>
      <c r="L7" s="446"/>
      <c r="M7" s="446"/>
      <c r="N7" s="446"/>
      <c r="O7" s="446"/>
      <c r="P7" s="446"/>
      <c r="Q7" s="432"/>
    </row>
    <row r="8" spans="1:17" ht="29.25" customHeight="1" x14ac:dyDescent="0.25">
      <c r="A8" s="502" t="s">
        <v>290</v>
      </c>
      <c r="B8" s="1205" t="s">
        <v>241</v>
      </c>
      <c r="C8" s="1205"/>
      <c r="D8" s="1205"/>
      <c r="E8" s="448"/>
      <c r="F8" s="448"/>
      <c r="G8" s="448"/>
      <c r="H8" s="434"/>
      <c r="I8" s="434"/>
      <c r="J8" s="434"/>
      <c r="K8" s="434"/>
      <c r="L8" s="434"/>
      <c r="M8" s="434"/>
      <c r="N8" s="434"/>
      <c r="O8" s="434"/>
      <c r="P8" s="434"/>
      <c r="Q8" s="434"/>
    </row>
    <row r="9" spans="1:17" ht="29.25" customHeight="1" x14ac:dyDescent="0.25">
      <c r="A9" s="501" t="s">
        <v>262</v>
      </c>
      <c r="B9" s="1204" t="s">
        <v>242</v>
      </c>
      <c r="C9" s="1204"/>
      <c r="D9" s="1204"/>
      <c r="E9" s="446"/>
      <c r="F9" s="446"/>
      <c r="G9" s="446"/>
      <c r="H9" s="446"/>
      <c r="I9" s="446"/>
      <c r="J9" s="446"/>
      <c r="K9" s="446"/>
      <c r="L9" s="446"/>
      <c r="M9" s="446"/>
      <c r="N9" s="446"/>
      <c r="O9" s="446"/>
      <c r="P9" s="446"/>
      <c r="Q9" s="432"/>
    </row>
    <row r="10" spans="1:17" ht="30" customHeight="1" x14ac:dyDescent="0.25">
      <c r="A10" s="501" t="s">
        <v>263</v>
      </c>
      <c r="B10" s="1204" t="s">
        <v>291</v>
      </c>
      <c r="C10" s="1204"/>
      <c r="D10" s="1204"/>
      <c r="E10" s="446"/>
      <c r="F10" s="446"/>
      <c r="G10" s="446"/>
      <c r="H10" s="446"/>
      <c r="I10" s="446"/>
      <c r="J10" s="446"/>
      <c r="K10" s="446"/>
      <c r="L10" s="446"/>
      <c r="M10" s="446"/>
      <c r="N10" s="446"/>
      <c r="O10" s="446"/>
      <c r="P10" s="446"/>
      <c r="Q10" s="432"/>
    </row>
    <row r="11" spans="1:17" ht="32.25" customHeight="1" x14ac:dyDescent="0.25">
      <c r="A11" s="502" t="s">
        <v>264</v>
      </c>
      <c r="B11" s="1205" t="s">
        <v>199</v>
      </c>
      <c r="C11" s="1205"/>
      <c r="D11" s="1205"/>
      <c r="E11" s="448"/>
      <c r="F11" s="448"/>
      <c r="G11" s="448"/>
      <c r="H11" s="446"/>
      <c r="I11" s="446"/>
      <c r="J11" s="446"/>
      <c r="K11" s="446"/>
      <c r="L11" s="446"/>
      <c r="M11" s="446"/>
      <c r="N11" s="446"/>
      <c r="O11" s="446"/>
      <c r="P11" s="446"/>
      <c r="Q11" s="432"/>
    </row>
    <row r="12" spans="1:17" ht="15" customHeight="1" x14ac:dyDescent="0.25">
      <c r="A12" s="885" t="s">
        <v>13</v>
      </c>
      <c r="B12" s="885"/>
      <c r="C12" s="885"/>
      <c r="D12" s="885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7" ht="38.25" customHeight="1" x14ac:dyDescent="0.25">
      <c r="A13" s="859" t="s">
        <v>266</v>
      </c>
      <c r="B13" s="859"/>
      <c r="C13" s="859"/>
      <c r="D13" s="859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15" customHeight="1" x14ac:dyDescent="0.25">
      <c r="A14" s="575"/>
      <c r="B14" s="575"/>
      <c r="C14" s="575"/>
      <c r="D14" s="575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17" ht="17.25" customHeight="1" x14ac:dyDescent="0.25">
      <c r="A15" s="1200" t="s">
        <v>56</v>
      </c>
      <c r="B15" s="1200"/>
      <c r="C15" s="1200"/>
      <c r="D15" s="1200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ht="18" customHeight="1" x14ac:dyDescent="0.25">
      <c r="A16" s="496" t="s">
        <v>308</v>
      </c>
      <c r="B16" s="497" t="s">
        <v>309</v>
      </c>
      <c r="C16" s="498" t="s">
        <v>310</v>
      </c>
      <c r="D16" s="499">
        <v>8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12.75" customHeight="1" x14ac:dyDescent="0.25">
      <c r="A17" s="1197" t="s">
        <v>311</v>
      </c>
      <c r="B17" s="1197" t="s">
        <v>309</v>
      </c>
      <c r="C17" s="498" t="s">
        <v>312</v>
      </c>
      <c r="D17" s="499">
        <v>1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ht="12" customHeight="1" x14ac:dyDescent="0.25">
      <c r="A18" s="1198"/>
      <c r="B18" s="1198"/>
      <c r="C18" s="498" t="s">
        <v>313</v>
      </c>
      <c r="D18" s="499">
        <v>1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ht="12" customHeight="1" x14ac:dyDescent="0.25">
      <c r="A19" s="1198"/>
      <c r="B19" s="1198"/>
      <c r="C19" s="498" t="s">
        <v>314</v>
      </c>
      <c r="D19" s="499">
        <v>9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ht="12.75" customHeight="1" x14ac:dyDescent="0.25">
      <c r="A20" s="1198"/>
      <c r="B20" s="1198"/>
      <c r="C20" s="498" t="s">
        <v>315</v>
      </c>
      <c r="D20" s="499">
        <v>1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14.25" customHeight="1" x14ac:dyDescent="0.25">
      <c r="A21" s="1198"/>
      <c r="B21" s="1198"/>
      <c r="C21" s="498" t="s">
        <v>316</v>
      </c>
      <c r="D21" s="499">
        <v>6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12" customHeight="1" x14ac:dyDescent="0.25">
      <c r="A22" s="1199"/>
      <c r="B22" s="1199"/>
      <c r="C22" s="498" t="s">
        <v>317</v>
      </c>
      <c r="D22" s="499">
        <v>1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12.75" customHeight="1" x14ac:dyDescent="0.25">
      <c r="A23" s="500" t="s">
        <v>318</v>
      </c>
      <c r="B23" s="500" t="s">
        <v>279</v>
      </c>
      <c r="C23" s="498" t="s">
        <v>312</v>
      </c>
      <c r="D23" s="499">
        <v>2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1:17" ht="10.5" customHeight="1" x14ac:dyDescent="0.25">
      <c r="A24" s="1197" t="s">
        <v>311</v>
      </c>
      <c r="B24" s="1197" t="s">
        <v>219</v>
      </c>
      <c r="C24" s="498" t="s">
        <v>312</v>
      </c>
      <c r="D24" s="499">
        <v>1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1:17" ht="12" customHeight="1" x14ac:dyDescent="0.25">
      <c r="A25" s="1198"/>
      <c r="B25" s="1198"/>
      <c r="C25" s="498" t="s">
        <v>313</v>
      </c>
      <c r="D25" s="499">
        <v>1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1:17" ht="13.5" customHeight="1" x14ac:dyDescent="0.25">
      <c r="A26" s="1198"/>
      <c r="B26" s="1198"/>
      <c r="C26" s="498" t="s">
        <v>319</v>
      </c>
      <c r="D26" s="499">
        <v>9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12.75" customHeight="1" x14ac:dyDescent="0.25">
      <c r="A27" s="1198"/>
      <c r="B27" s="1198"/>
      <c r="C27" s="498" t="s">
        <v>315</v>
      </c>
      <c r="D27" s="499">
        <v>1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2.75" customHeight="1" x14ac:dyDescent="0.25">
      <c r="A28" s="1198"/>
      <c r="B28" s="1198"/>
      <c r="C28" s="498" t="s">
        <v>316</v>
      </c>
      <c r="D28" s="499">
        <v>6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2" customHeight="1" x14ac:dyDescent="0.25">
      <c r="A29" s="1199"/>
      <c r="B29" s="1199"/>
      <c r="C29" s="498" t="s">
        <v>317</v>
      </c>
      <c r="D29" s="499">
        <v>1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 ht="15" customHeight="1" x14ac:dyDescent="0.25">
      <c r="A30" s="500" t="s">
        <v>320</v>
      </c>
      <c r="B30" s="500" t="s">
        <v>321</v>
      </c>
      <c r="C30" s="498" t="s">
        <v>322</v>
      </c>
      <c r="D30" s="499">
        <v>3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12" customHeight="1" x14ac:dyDescent="0.25">
      <c r="A31" s="500" t="s">
        <v>323</v>
      </c>
      <c r="B31" s="500" t="s">
        <v>118</v>
      </c>
      <c r="C31" s="498" t="s">
        <v>285</v>
      </c>
      <c r="D31" s="499">
        <v>1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2" customHeight="1" x14ac:dyDescent="0.25">
      <c r="A32" s="500" t="s">
        <v>308</v>
      </c>
      <c r="B32" s="500" t="s">
        <v>219</v>
      </c>
      <c r="C32" s="498" t="s">
        <v>310</v>
      </c>
      <c r="D32" s="499">
        <v>8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1:17" ht="18" customHeight="1" x14ac:dyDescent="0.25">
      <c r="A33" s="439"/>
      <c r="B33" s="439"/>
      <c r="C33" s="439"/>
      <c r="D33" s="574">
        <f>SUM(D16:D32)</f>
        <v>60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1:17" ht="15" customHeight="1" x14ac:dyDescent="0.25">
      <c r="A34" s="1206" t="s">
        <v>277</v>
      </c>
      <c r="B34" s="1206"/>
      <c r="C34" s="1206"/>
      <c r="D34" s="1206"/>
      <c r="E34" s="435"/>
      <c r="F34" s="435"/>
      <c r="G34" s="435"/>
      <c r="H34" s="435"/>
      <c r="I34" s="435"/>
      <c r="J34" s="435"/>
      <c r="K34" s="435"/>
      <c r="L34" s="435"/>
      <c r="M34" s="435"/>
      <c r="N34" s="435"/>
      <c r="O34" s="435"/>
      <c r="P34" s="435"/>
      <c r="Q34" s="435"/>
    </row>
    <row r="35" spans="1:17" ht="15" customHeight="1" x14ac:dyDescent="0.25">
      <c r="A35" s="506" t="s">
        <v>337</v>
      </c>
      <c r="B35" s="507" t="s">
        <v>115</v>
      </c>
      <c r="C35" s="508" t="s">
        <v>285</v>
      </c>
      <c r="D35" s="477">
        <v>1</v>
      </c>
      <c r="E35" s="435"/>
      <c r="F35" s="435"/>
      <c r="G35" s="435"/>
      <c r="H35" s="435"/>
      <c r="I35" s="435"/>
      <c r="J35" s="435"/>
      <c r="K35" s="435"/>
      <c r="L35" s="435"/>
      <c r="M35" s="435"/>
      <c r="N35" s="435"/>
      <c r="O35" s="435"/>
      <c r="P35" s="435"/>
      <c r="Q35" s="435"/>
    </row>
    <row r="36" spans="1:17" ht="15" customHeight="1" x14ac:dyDescent="0.25">
      <c r="A36" s="477" t="s">
        <v>338</v>
      </c>
      <c r="B36" s="477" t="s">
        <v>339</v>
      </c>
      <c r="C36" s="475" t="s">
        <v>340</v>
      </c>
      <c r="D36" s="475">
        <v>17</v>
      </c>
      <c r="E36" s="435"/>
      <c r="F36" s="435"/>
      <c r="G36" s="435"/>
      <c r="H36" s="435"/>
      <c r="I36" s="435"/>
      <c r="J36" s="435"/>
      <c r="K36" s="435"/>
      <c r="L36" s="435"/>
      <c r="M36" s="435"/>
      <c r="N36" s="435"/>
      <c r="O36" s="435"/>
      <c r="P36" s="435"/>
      <c r="Q36" s="435"/>
    </row>
    <row r="37" spans="1:17" ht="15" customHeight="1" x14ac:dyDescent="0.25">
      <c r="A37" s="1197" t="s">
        <v>318</v>
      </c>
      <c r="B37" s="1197" t="s">
        <v>279</v>
      </c>
      <c r="C37" s="498" t="s">
        <v>312</v>
      </c>
      <c r="D37" s="499">
        <v>1</v>
      </c>
      <c r="E37" s="435"/>
      <c r="F37" s="435"/>
      <c r="G37" s="435"/>
      <c r="H37" s="435"/>
      <c r="I37" s="435"/>
      <c r="J37" s="435"/>
      <c r="K37" s="435"/>
      <c r="L37" s="435"/>
      <c r="M37" s="435"/>
      <c r="N37" s="435"/>
      <c r="O37" s="435"/>
      <c r="P37" s="435"/>
      <c r="Q37" s="435"/>
    </row>
    <row r="38" spans="1:17" ht="15" customHeight="1" x14ac:dyDescent="0.25">
      <c r="A38" s="1199"/>
      <c r="B38" s="1199"/>
      <c r="C38" s="475" t="s">
        <v>340</v>
      </c>
      <c r="D38" s="475">
        <v>2</v>
      </c>
      <c r="E38" s="435"/>
      <c r="F38" s="435"/>
      <c r="G38" s="435"/>
      <c r="H38" s="435"/>
      <c r="I38" s="435"/>
      <c r="J38" s="435"/>
      <c r="K38" s="435"/>
      <c r="L38" s="435"/>
      <c r="M38" s="435"/>
      <c r="N38" s="435"/>
      <c r="O38" s="435"/>
      <c r="P38" s="435"/>
      <c r="Q38" s="435"/>
    </row>
    <row r="39" spans="1:17" ht="15" customHeight="1" x14ac:dyDescent="0.25">
      <c r="A39" s="1201" t="s">
        <v>341</v>
      </c>
      <c r="B39" s="1201" t="s">
        <v>309</v>
      </c>
      <c r="C39" s="475" t="s">
        <v>326</v>
      </c>
      <c r="D39" s="475">
        <v>1</v>
      </c>
      <c r="E39" s="435"/>
      <c r="F39" s="435"/>
      <c r="G39" s="435"/>
      <c r="H39" s="435"/>
      <c r="I39" s="435"/>
      <c r="J39" s="435"/>
      <c r="K39" s="435"/>
      <c r="L39" s="435"/>
      <c r="M39" s="435"/>
      <c r="N39" s="435"/>
      <c r="O39" s="435"/>
      <c r="P39" s="435"/>
      <c r="Q39" s="435"/>
    </row>
    <row r="40" spans="1:17" ht="15" customHeight="1" x14ac:dyDescent="0.25">
      <c r="A40" s="1202"/>
      <c r="B40" s="1202"/>
      <c r="C40" s="475" t="s">
        <v>327</v>
      </c>
      <c r="D40" s="475">
        <v>5</v>
      </c>
      <c r="E40" s="435"/>
      <c r="F40" s="435"/>
      <c r="G40" s="435"/>
      <c r="H40" s="435"/>
      <c r="I40" s="435"/>
      <c r="J40" s="435"/>
      <c r="K40" s="435"/>
      <c r="L40" s="435"/>
      <c r="M40" s="435"/>
      <c r="N40" s="435"/>
      <c r="O40" s="435"/>
      <c r="P40" s="435"/>
      <c r="Q40" s="435"/>
    </row>
    <row r="41" spans="1:17" ht="15" customHeight="1" x14ac:dyDescent="0.25">
      <c r="A41" s="1202"/>
      <c r="B41" s="1202"/>
      <c r="C41" s="475" t="s">
        <v>319</v>
      </c>
      <c r="D41" s="475">
        <v>4</v>
      </c>
      <c r="E41" s="435"/>
      <c r="F41" s="435"/>
      <c r="G41" s="435"/>
      <c r="H41" s="435"/>
      <c r="I41" s="435"/>
      <c r="J41" s="435"/>
      <c r="K41" s="435"/>
      <c r="L41" s="435"/>
      <c r="M41" s="435"/>
      <c r="N41" s="435"/>
      <c r="O41" s="435"/>
      <c r="P41" s="435"/>
      <c r="Q41" s="435"/>
    </row>
    <row r="42" spans="1:17" ht="15" customHeight="1" x14ac:dyDescent="0.25">
      <c r="A42" s="1202"/>
      <c r="B42" s="1202"/>
      <c r="C42" s="475" t="s">
        <v>315</v>
      </c>
      <c r="D42" s="475">
        <v>18</v>
      </c>
      <c r="E42" s="435"/>
      <c r="F42" s="435"/>
      <c r="G42" s="435"/>
      <c r="H42" s="435"/>
      <c r="I42" s="435"/>
      <c r="J42" s="435"/>
      <c r="K42" s="435"/>
      <c r="L42" s="435"/>
      <c r="M42" s="435"/>
      <c r="N42" s="435"/>
      <c r="O42" s="435"/>
      <c r="P42" s="435"/>
      <c r="Q42" s="435"/>
    </row>
    <row r="43" spans="1:17" ht="15" customHeight="1" x14ac:dyDescent="0.25">
      <c r="A43" s="1202"/>
      <c r="B43" s="1202"/>
      <c r="C43" s="475" t="s">
        <v>328</v>
      </c>
      <c r="D43" s="475">
        <v>8</v>
      </c>
      <c r="E43" s="435"/>
      <c r="F43" s="435"/>
      <c r="G43" s="435"/>
      <c r="H43" s="435"/>
      <c r="I43" s="435"/>
      <c r="J43" s="435"/>
      <c r="K43" s="435"/>
      <c r="L43" s="435"/>
      <c r="M43" s="435"/>
      <c r="N43" s="435"/>
      <c r="O43" s="435"/>
      <c r="P43" s="435"/>
      <c r="Q43" s="435"/>
    </row>
    <row r="44" spans="1:17" ht="15" customHeight="1" x14ac:dyDescent="0.25">
      <c r="A44" s="1202"/>
      <c r="B44" s="1202"/>
      <c r="C44" s="475" t="s">
        <v>329</v>
      </c>
      <c r="D44" s="475">
        <v>1</v>
      </c>
      <c r="E44" s="435"/>
      <c r="F44" s="435"/>
      <c r="G44" s="435"/>
      <c r="H44" s="435"/>
      <c r="I44" s="435"/>
      <c r="J44" s="435"/>
      <c r="K44" s="435"/>
      <c r="L44" s="435"/>
      <c r="M44" s="435"/>
      <c r="N44" s="435"/>
      <c r="O44" s="435"/>
      <c r="P44" s="435"/>
      <c r="Q44" s="435"/>
    </row>
    <row r="45" spans="1:17" ht="15" customHeight="1" x14ac:dyDescent="0.25">
      <c r="A45" s="1202"/>
      <c r="B45" s="1202"/>
      <c r="C45" s="475" t="s">
        <v>342</v>
      </c>
      <c r="D45" s="475">
        <v>4</v>
      </c>
      <c r="E45" s="435"/>
      <c r="F45" s="435"/>
      <c r="G45" s="435"/>
      <c r="H45" s="435"/>
      <c r="I45" s="435"/>
      <c r="J45" s="435"/>
      <c r="K45" s="435"/>
      <c r="L45" s="435"/>
      <c r="M45" s="435"/>
      <c r="N45" s="435"/>
      <c r="O45" s="435"/>
      <c r="P45" s="435"/>
      <c r="Q45" s="435"/>
    </row>
    <row r="46" spans="1:17" ht="15" customHeight="1" x14ac:dyDescent="0.25">
      <c r="A46" s="1202"/>
      <c r="B46" s="1202"/>
      <c r="C46" s="475" t="s">
        <v>330</v>
      </c>
      <c r="D46" s="475">
        <v>1</v>
      </c>
      <c r="E46" s="435"/>
      <c r="F46" s="435"/>
      <c r="G46" s="435"/>
      <c r="H46" s="435"/>
      <c r="I46" s="435"/>
      <c r="J46" s="435"/>
      <c r="K46" s="435"/>
      <c r="L46" s="435"/>
      <c r="M46" s="435"/>
      <c r="N46" s="435"/>
      <c r="O46" s="435"/>
      <c r="P46" s="435"/>
      <c r="Q46" s="435"/>
    </row>
    <row r="47" spans="1:17" ht="15" customHeight="1" x14ac:dyDescent="0.25">
      <c r="A47" s="1202"/>
      <c r="B47" s="1202"/>
      <c r="C47" s="475" t="s">
        <v>331</v>
      </c>
      <c r="D47" s="475">
        <v>1</v>
      </c>
      <c r="E47" s="435"/>
      <c r="F47" s="435"/>
      <c r="G47" s="435"/>
      <c r="H47" s="435"/>
      <c r="I47" s="435"/>
      <c r="J47" s="435"/>
      <c r="K47" s="435"/>
      <c r="L47" s="435"/>
      <c r="M47" s="435"/>
      <c r="N47" s="435"/>
      <c r="O47" s="435"/>
      <c r="P47" s="435"/>
      <c r="Q47" s="435"/>
    </row>
    <row r="48" spans="1:17" ht="15" customHeight="1" x14ac:dyDescent="0.25">
      <c r="A48" s="1203"/>
      <c r="B48" s="1203"/>
      <c r="C48" s="475" t="s">
        <v>317</v>
      </c>
      <c r="D48" s="475">
        <v>3</v>
      </c>
      <c r="E48" s="435"/>
      <c r="F48" s="435"/>
      <c r="G48" s="435"/>
      <c r="H48" s="435"/>
      <c r="I48" s="435"/>
      <c r="J48" s="435"/>
      <c r="K48" s="435"/>
      <c r="L48" s="435"/>
      <c r="M48" s="435"/>
      <c r="N48" s="435"/>
      <c r="O48" s="435"/>
      <c r="P48" s="435"/>
      <c r="Q48" s="435"/>
    </row>
    <row r="49" spans="1:17" ht="15" customHeight="1" x14ac:dyDescent="0.25">
      <c r="A49" s="1201" t="s">
        <v>334</v>
      </c>
      <c r="B49" s="1201" t="s">
        <v>21</v>
      </c>
      <c r="C49" s="475" t="s">
        <v>335</v>
      </c>
      <c r="D49" s="475">
        <v>1</v>
      </c>
      <c r="E49" s="435"/>
      <c r="F49" s="435"/>
      <c r="G49" s="435"/>
      <c r="H49" s="435"/>
      <c r="I49" s="435"/>
      <c r="J49" s="435"/>
      <c r="K49" s="435"/>
      <c r="L49" s="435"/>
      <c r="M49" s="435"/>
      <c r="N49" s="435"/>
      <c r="O49" s="435"/>
      <c r="P49" s="435"/>
      <c r="Q49" s="435"/>
    </row>
    <row r="50" spans="1:17" ht="15" customHeight="1" x14ac:dyDescent="0.25">
      <c r="A50" s="1203"/>
      <c r="B50" s="1203"/>
      <c r="C50" s="475" t="s">
        <v>336</v>
      </c>
      <c r="D50" s="475">
        <v>1</v>
      </c>
      <c r="E50" s="435"/>
      <c r="F50" s="435"/>
      <c r="G50" s="435"/>
      <c r="H50" s="435"/>
      <c r="I50" s="435"/>
      <c r="J50" s="435"/>
      <c r="K50" s="435"/>
      <c r="L50" s="435"/>
      <c r="M50" s="435"/>
      <c r="N50" s="435"/>
      <c r="O50" s="435"/>
      <c r="P50" s="435"/>
      <c r="Q50" s="435"/>
    </row>
    <row r="51" spans="1:17" ht="15" customHeight="1" x14ac:dyDescent="0.25">
      <c r="A51" s="469" t="s">
        <v>343</v>
      </c>
      <c r="B51" s="469" t="s">
        <v>211</v>
      </c>
      <c r="C51" s="475" t="s">
        <v>317</v>
      </c>
      <c r="D51" s="475">
        <v>2</v>
      </c>
      <c r="E51" s="435"/>
      <c r="F51" s="435"/>
      <c r="G51" s="435"/>
      <c r="H51" s="435"/>
      <c r="I51" s="435"/>
      <c r="J51" s="435"/>
      <c r="K51" s="435"/>
      <c r="L51" s="435"/>
      <c r="M51" s="435"/>
      <c r="N51" s="435"/>
      <c r="O51" s="435"/>
      <c r="P51" s="435"/>
      <c r="Q51" s="435"/>
    </row>
    <row r="52" spans="1:17" ht="15" customHeight="1" x14ac:dyDescent="0.25">
      <c r="A52" s="469" t="s">
        <v>344</v>
      </c>
      <c r="B52" s="469" t="s">
        <v>145</v>
      </c>
      <c r="C52" s="475" t="s">
        <v>345</v>
      </c>
      <c r="D52" s="475">
        <v>2</v>
      </c>
      <c r="E52" s="435"/>
      <c r="F52" s="435"/>
      <c r="G52" s="435"/>
      <c r="H52" s="435"/>
      <c r="I52" s="435"/>
      <c r="J52" s="435"/>
      <c r="K52" s="435"/>
      <c r="L52" s="435"/>
      <c r="M52" s="435"/>
      <c r="N52" s="435"/>
      <c r="O52" s="435"/>
      <c r="P52" s="435"/>
      <c r="Q52" s="435"/>
    </row>
    <row r="53" spans="1:17" ht="15" customHeight="1" x14ac:dyDescent="0.25">
      <c r="A53" s="469" t="s">
        <v>332</v>
      </c>
      <c r="B53" s="469" t="s">
        <v>216</v>
      </c>
      <c r="C53" s="475" t="s">
        <v>272</v>
      </c>
      <c r="D53" s="475">
        <v>4</v>
      </c>
      <c r="E53" s="435"/>
      <c r="F53" s="435"/>
      <c r="G53" s="435"/>
      <c r="H53" s="435"/>
      <c r="I53" s="435"/>
      <c r="J53" s="435"/>
      <c r="K53" s="435"/>
      <c r="L53" s="435"/>
      <c r="M53" s="435"/>
      <c r="N53" s="435"/>
      <c r="O53" s="435"/>
      <c r="P53" s="435"/>
      <c r="Q53" s="435"/>
    </row>
    <row r="54" spans="1:17" ht="15" customHeight="1" x14ac:dyDescent="0.25">
      <c r="A54" s="469"/>
      <c r="B54" s="469"/>
      <c r="C54" s="475" t="s">
        <v>333</v>
      </c>
      <c r="D54" s="475">
        <v>3</v>
      </c>
      <c r="E54" s="435"/>
      <c r="F54" s="435"/>
      <c r="G54" s="435"/>
      <c r="H54" s="435"/>
      <c r="I54" s="435"/>
      <c r="J54" s="435"/>
      <c r="K54" s="435"/>
      <c r="L54" s="435"/>
      <c r="M54" s="435"/>
      <c r="N54" s="435"/>
      <c r="O54" s="435"/>
      <c r="P54" s="435"/>
      <c r="Q54" s="435"/>
    </row>
    <row r="55" spans="1:17" ht="15" customHeight="1" x14ac:dyDescent="0.25">
      <c r="A55" s="1201" t="s">
        <v>346</v>
      </c>
      <c r="B55" s="1201" t="s">
        <v>219</v>
      </c>
      <c r="C55" s="475" t="s">
        <v>313</v>
      </c>
      <c r="D55" s="475">
        <v>1</v>
      </c>
      <c r="E55" s="435"/>
      <c r="F55" s="435"/>
      <c r="G55" s="435"/>
      <c r="H55" s="435"/>
      <c r="I55" s="435"/>
      <c r="J55" s="435"/>
      <c r="K55" s="435"/>
      <c r="L55" s="435"/>
      <c r="M55" s="435"/>
      <c r="N55" s="435"/>
      <c r="O55" s="435"/>
      <c r="P55" s="435"/>
      <c r="Q55" s="435"/>
    </row>
    <row r="56" spans="1:17" s="473" customFormat="1" ht="15" customHeight="1" x14ac:dyDescent="0.2">
      <c r="A56" s="1202"/>
      <c r="B56" s="1202"/>
      <c r="C56" s="475" t="s">
        <v>310</v>
      </c>
      <c r="D56" s="475">
        <v>4</v>
      </c>
      <c r="E56" s="471"/>
      <c r="F56" s="471"/>
      <c r="G56" s="471"/>
      <c r="H56" s="471"/>
      <c r="I56" s="471"/>
      <c r="J56" s="471"/>
      <c r="K56" s="471"/>
      <c r="L56" s="471"/>
      <c r="M56" s="471"/>
      <c r="N56" s="471"/>
      <c r="O56" s="471"/>
      <c r="P56" s="471"/>
      <c r="Q56" s="472"/>
    </row>
    <row r="57" spans="1:17" s="473" customFormat="1" ht="12" customHeight="1" x14ac:dyDescent="0.2">
      <c r="A57" s="1203"/>
      <c r="B57" s="1203"/>
      <c r="C57" s="475" t="s">
        <v>325</v>
      </c>
      <c r="D57" s="475">
        <v>1</v>
      </c>
      <c r="E57" s="471"/>
      <c r="F57" s="471"/>
      <c r="G57" s="471"/>
      <c r="H57" s="471"/>
      <c r="I57" s="471"/>
      <c r="J57" s="471"/>
      <c r="K57" s="471"/>
      <c r="L57" s="471"/>
      <c r="M57" s="471"/>
      <c r="N57" s="471"/>
      <c r="O57" s="471"/>
      <c r="P57" s="471"/>
      <c r="Q57" s="472"/>
    </row>
    <row r="58" spans="1:17" s="473" customFormat="1" ht="19.5" customHeight="1" x14ac:dyDescent="0.2">
      <c r="A58" s="469" t="s">
        <v>324</v>
      </c>
      <c r="B58" s="469" t="s">
        <v>347</v>
      </c>
      <c r="C58" s="475" t="s">
        <v>325</v>
      </c>
      <c r="D58" s="475">
        <v>1</v>
      </c>
      <c r="E58" s="471"/>
      <c r="F58" s="471"/>
      <c r="G58" s="471"/>
      <c r="H58" s="471"/>
      <c r="I58" s="471"/>
      <c r="J58" s="471"/>
      <c r="K58" s="471"/>
      <c r="L58" s="471"/>
      <c r="M58" s="471"/>
      <c r="N58" s="471"/>
      <c r="O58" s="471"/>
      <c r="P58" s="471"/>
      <c r="Q58" s="472"/>
    </row>
    <row r="59" spans="1:17" s="473" customFormat="1" ht="12.75" customHeight="1" x14ac:dyDescent="0.2">
      <c r="A59" s="503"/>
      <c r="B59" s="503"/>
      <c r="C59" s="504"/>
      <c r="D59" s="545">
        <f>SUM(D35:D58)</f>
        <v>87</v>
      </c>
      <c r="E59" s="471"/>
      <c r="F59" s="471"/>
      <c r="G59" s="471"/>
      <c r="H59" s="471"/>
      <c r="I59" s="471"/>
      <c r="J59" s="471"/>
      <c r="K59" s="471"/>
      <c r="L59" s="471"/>
      <c r="M59" s="471"/>
      <c r="N59" s="471"/>
      <c r="O59" s="471"/>
      <c r="P59" s="471"/>
      <c r="Q59" s="472"/>
    </row>
    <row r="60" spans="1:17" ht="14.25" customHeight="1" x14ac:dyDescent="0.25">
      <c r="A60" s="1208" t="s">
        <v>283</v>
      </c>
      <c r="B60" s="1208"/>
      <c r="C60" s="1208"/>
      <c r="D60" s="1208"/>
      <c r="E60" s="435"/>
      <c r="F60" s="435"/>
      <c r="G60" s="435"/>
      <c r="H60" s="435"/>
      <c r="I60" s="435"/>
      <c r="J60" s="435"/>
      <c r="K60" s="435"/>
      <c r="L60" s="435"/>
      <c r="M60" s="435"/>
      <c r="N60" s="435"/>
      <c r="O60" s="435"/>
      <c r="P60" s="435"/>
      <c r="Q60" s="435"/>
    </row>
    <row r="61" spans="1:17" ht="14.25" customHeight="1" x14ac:dyDescent="0.25">
      <c r="A61" s="1197" t="s">
        <v>308</v>
      </c>
      <c r="B61" s="1197" t="s">
        <v>309</v>
      </c>
      <c r="C61" s="498" t="s">
        <v>310</v>
      </c>
      <c r="D61" s="499">
        <v>19</v>
      </c>
      <c r="E61" s="435"/>
      <c r="F61" s="435"/>
      <c r="G61" s="435"/>
      <c r="H61" s="435"/>
      <c r="I61" s="435"/>
      <c r="J61" s="435"/>
      <c r="K61" s="435"/>
      <c r="L61" s="435"/>
      <c r="M61" s="435"/>
      <c r="N61" s="435"/>
      <c r="O61" s="435"/>
      <c r="P61" s="435"/>
      <c r="Q61" s="435"/>
    </row>
    <row r="62" spans="1:17" ht="14.25" customHeight="1" x14ac:dyDescent="0.25">
      <c r="A62" s="1199"/>
      <c r="B62" s="1199"/>
      <c r="C62" s="509" t="s">
        <v>348</v>
      </c>
      <c r="D62" s="509">
        <v>9</v>
      </c>
      <c r="E62" s="435"/>
      <c r="F62" s="435"/>
      <c r="G62" s="435"/>
      <c r="H62" s="435"/>
      <c r="I62" s="435"/>
      <c r="J62" s="435"/>
      <c r="K62" s="435"/>
      <c r="L62" s="435"/>
      <c r="M62" s="435"/>
      <c r="N62" s="435"/>
      <c r="O62" s="435"/>
      <c r="P62" s="435"/>
      <c r="Q62" s="435"/>
    </row>
    <row r="63" spans="1:17" ht="14.25" customHeight="1" x14ac:dyDescent="0.25">
      <c r="A63" s="1209" t="s">
        <v>341</v>
      </c>
      <c r="B63" s="1209" t="s">
        <v>309</v>
      </c>
      <c r="C63" s="509" t="s">
        <v>326</v>
      </c>
      <c r="D63" s="509">
        <v>1</v>
      </c>
      <c r="E63" s="435"/>
      <c r="F63" s="435"/>
      <c r="G63" s="435"/>
      <c r="H63" s="435"/>
      <c r="I63" s="435"/>
      <c r="J63" s="435"/>
      <c r="K63" s="435"/>
      <c r="L63" s="435"/>
      <c r="M63" s="435"/>
      <c r="N63" s="435"/>
      <c r="O63" s="435"/>
      <c r="P63" s="435"/>
      <c r="Q63" s="435"/>
    </row>
    <row r="64" spans="1:17" ht="14.25" customHeight="1" x14ac:dyDescent="0.25">
      <c r="A64" s="1210"/>
      <c r="B64" s="1210"/>
      <c r="C64" s="509" t="s">
        <v>328</v>
      </c>
      <c r="D64" s="509">
        <v>5</v>
      </c>
      <c r="E64" s="435"/>
      <c r="F64" s="435"/>
      <c r="G64" s="435"/>
      <c r="H64" s="435"/>
      <c r="I64" s="435"/>
      <c r="J64" s="435"/>
      <c r="K64" s="435"/>
      <c r="L64" s="435"/>
      <c r="M64" s="435"/>
      <c r="N64" s="435"/>
      <c r="O64" s="435"/>
      <c r="P64" s="435"/>
      <c r="Q64" s="435"/>
    </row>
    <row r="65" spans="1:17" ht="14.25" customHeight="1" x14ac:dyDescent="0.25">
      <c r="A65" s="1210"/>
      <c r="B65" s="1210"/>
      <c r="C65" s="509" t="s">
        <v>349</v>
      </c>
      <c r="D65" s="509">
        <v>3</v>
      </c>
      <c r="E65" s="435"/>
      <c r="F65" s="435"/>
      <c r="G65" s="435"/>
      <c r="H65" s="435"/>
      <c r="I65" s="435"/>
      <c r="J65" s="435"/>
      <c r="K65" s="435"/>
      <c r="L65" s="435"/>
      <c r="M65" s="435"/>
      <c r="N65" s="435"/>
      <c r="O65" s="435"/>
      <c r="P65" s="435"/>
      <c r="Q65" s="435"/>
    </row>
    <row r="66" spans="1:17" ht="14.25" customHeight="1" x14ac:dyDescent="0.25">
      <c r="A66" s="1210"/>
      <c r="B66" s="1210"/>
      <c r="C66" s="509" t="s">
        <v>350</v>
      </c>
      <c r="D66" s="509">
        <v>18</v>
      </c>
      <c r="E66" s="435"/>
      <c r="F66" s="435"/>
      <c r="G66" s="435"/>
      <c r="H66" s="435"/>
      <c r="I66" s="435"/>
      <c r="J66" s="435"/>
      <c r="K66" s="435"/>
      <c r="L66" s="435"/>
      <c r="M66" s="435"/>
      <c r="N66" s="435"/>
      <c r="O66" s="435"/>
      <c r="P66" s="435"/>
      <c r="Q66" s="435"/>
    </row>
    <row r="67" spans="1:17" ht="14.25" customHeight="1" x14ac:dyDescent="0.25">
      <c r="A67" s="1210"/>
      <c r="B67" s="1210"/>
      <c r="C67" s="509" t="s">
        <v>285</v>
      </c>
      <c r="D67" s="509">
        <v>8</v>
      </c>
      <c r="E67" s="435"/>
      <c r="F67" s="435"/>
      <c r="G67" s="435"/>
      <c r="H67" s="435"/>
      <c r="I67" s="435"/>
      <c r="J67" s="435"/>
      <c r="K67" s="435"/>
      <c r="L67" s="435"/>
      <c r="M67" s="435"/>
      <c r="N67" s="435"/>
      <c r="O67" s="435"/>
      <c r="P67" s="435"/>
      <c r="Q67" s="435"/>
    </row>
    <row r="68" spans="1:17" ht="14.25" customHeight="1" x14ac:dyDescent="0.25">
      <c r="A68" s="1211"/>
      <c r="B68" s="1211"/>
      <c r="C68" s="509" t="s">
        <v>351</v>
      </c>
      <c r="D68" s="509">
        <v>2</v>
      </c>
      <c r="E68" s="435"/>
      <c r="F68" s="435"/>
      <c r="G68" s="435"/>
      <c r="H68" s="435"/>
      <c r="I68" s="435"/>
      <c r="J68" s="435"/>
      <c r="K68" s="435"/>
      <c r="L68" s="435"/>
      <c r="M68" s="435"/>
      <c r="N68" s="435"/>
      <c r="O68" s="435"/>
      <c r="P68" s="435"/>
      <c r="Q68" s="435"/>
    </row>
    <row r="69" spans="1:17" ht="14.25" customHeight="1" x14ac:dyDescent="0.25">
      <c r="A69" s="1197" t="s">
        <v>332</v>
      </c>
      <c r="B69" s="1197" t="s">
        <v>216</v>
      </c>
      <c r="C69" s="505" t="s">
        <v>349</v>
      </c>
      <c r="D69" s="505">
        <v>3</v>
      </c>
      <c r="E69" s="435"/>
      <c r="F69" s="435"/>
      <c r="G69" s="435"/>
      <c r="H69" s="435"/>
      <c r="I69" s="435"/>
      <c r="J69" s="435"/>
      <c r="K69" s="435"/>
      <c r="L69" s="435"/>
      <c r="M69" s="435"/>
      <c r="N69" s="435"/>
      <c r="O69" s="435"/>
      <c r="P69" s="435"/>
      <c r="Q69" s="435"/>
    </row>
    <row r="70" spans="1:17" ht="14.25" customHeight="1" x14ac:dyDescent="0.25">
      <c r="A70" s="1199"/>
      <c r="B70" s="1199"/>
      <c r="C70" s="509" t="s">
        <v>333</v>
      </c>
      <c r="D70" s="509">
        <v>5</v>
      </c>
      <c r="E70" s="435"/>
      <c r="F70" s="435"/>
      <c r="G70" s="435"/>
      <c r="H70" s="435"/>
      <c r="I70" s="435"/>
      <c r="J70" s="435"/>
      <c r="K70" s="435"/>
      <c r="L70" s="435"/>
      <c r="M70" s="435"/>
      <c r="N70" s="435"/>
      <c r="O70" s="435"/>
      <c r="P70" s="435"/>
      <c r="Q70" s="435"/>
    </row>
    <row r="71" spans="1:17" ht="14.25" customHeight="1" x14ac:dyDescent="0.25">
      <c r="A71" s="510" t="s">
        <v>352</v>
      </c>
      <c r="B71" s="510" t="s">
        <v>216</v>
      </c>
      <c r="C71" s="509" t="s">
        <v>281</v>
      </c>
      <c r="D71" s="509">
        <v>1</v>
      </c>
      <c r="E71" s="435"/>
      <c r="F71" s="435"/>
      <c r="G71" s="435"/>
      <c r="H71" s="435"/>
      <c r="I71" s="435"/>
      <c r="J71" s="435"/>
      <c r="K71" s="435"/>
      <c r="L71" s="435"/>
      <c r="M71" s="435"/>
      <c r="N71" s="435"/>
      <c r="O71" s="435"/>
      <c r="P71" s="435"/>
      <c r="Q71" s="435"/>
    </row>
    <row r="72" spans="1:17" ht="14.25" customHeight="1" x14ac:dyDescent="0.25">
      <c r="A72" s="511" t="s">
        <v>337</v>
      </c>
      <c r="B72" s="512" t="s">
        <v>115</v>
      </c>
      <c r="C72" s="513" t="s">
        <v>285</v>
      </c>
      <c r="D72" s="497">
        <v>5</v>
      </c>
      <c r="E72" s="435"/>
      <c r="F72" s="435"/>
      <c r="G72" s="435"/>
      <c r="H72" s="435"/>
      <c r="I72" s="435"/>
      <c r="J72" s="435"/>
      <c r="K72" s="435"/>
      <c r="L72" s="435"/>
      <c r="M72" s="435"/>
      <c r="N72" s="435"/>
      <c r="O72" s="435"/>
      <c r="P72" s="435"/>
      <c r="Q72" s="435"/>
    </row>
    <row r="73" spans="1:17" ht="14.25" customHeight="1" x14ac:dyDescent="0.25">
      <c r="A73" s="510" t="s">
        <v>353</v>
      </c>
      <c r="B73" s="510" t="s">
        <v>212</v>
      </c>
      <c r="C73" s="509" t="s">
        <v>325</v>
      </c>
      <c r="D73" s="509">
        <v>2</v>
      </c>
      <c r="E73" s="435"/>
      <c r="F73" s="435"/>
      <c r="G73" s="435"/>
      <c r="H73" s="435"/>
      <c r="I73" s="435"/>
      <c r="J73" s="435"/>
      <c r="K73" s="435"/>
      <c r="L73" s="435"/>
      <c r="M73" s="435"/>
      <c r="N73" s="435"/>
      <c r="O73" s="435"/>
      <c r="P73" s="435"/>
      <c r="Q73" s="435"/>
    </row>
    <row r="74" spans="1:17" ht="14.25" customHeight="1" x14ac:dyDescent="0.25">
      <c r="A74" s="510" t="s">
        <v>354</v>
      </c>
      <c r="B74" s="510" t="s">
        <v>212</v>
      </c>
      <c r="C74" s="509" t="s">
        <v>331</v>
      </c>
      <c r="D74" s="509">
        <v>6</v>
      </c>
      <c r="E74" s="435"/>
      <c r="F74" s="435"/>
      <c r="G74" s="435"/>
      <c r="H74" s="435"/>
      <c r="I74" s="435"/>
      <c r="J74" s="435"/>
      <c r="K74" s="435"/>
      <c r="L74" s="435"/>
      <c r="M74" s="435"/>
      <c r="N74" s="435"/>
      <c r="O74" s="435"/>
      <c r="P74" s="435"/>
      <c r="Q74" s="435"/>
    </row>
    <row r="75" spans="1:17" ht="14.25" customHeight="1" x14ac:dyDescent="0.25">
      <c r="A75" s="510" t="s">
        <v>355</v>
      </c>
      <c r="B75" s="510" t="s">
        <v>34</v>
      </c>
      <c r="C75" s="509" t="s">
        <v>325</v>
      </c>
      <c r="D75" s="509">
        <v>1</v>
      </c>
      <c r="E75" s="435"/>
      <c r="F75" s="435"/>
      <c r="G75" s="435"/>
      <c r="H75" s="435"/>
      <c r="I75" s="435"/>
      <c r="J75" s="435"/>
      <c r="K75" s="435"/>
      <c r="L75" s="435"/>
      <c r="M75" s="435"/>
      <c r="N75" s="435"/>
      <c r="O75" s="435"/>
      <c r="P75" s="435"/>
      <c r="Q75" s="435"/>
    </row>
    <row r="76" spans="1:17" ht="14.25" customHeight="1" x14ac:dyDescent="0.25">
      <c r="A76" s="510" t="s">
        <v>356</v>
      </c>
      <c r="B76" s="510" t="s">
        <v>23</v>
      </c>
      <c r="C76" s="509" t="s">
        <v>345</v>
      </c>
      <c r="D76" s="509">
        <v>6</v>
      </c>
      <c r="E76" s="435"/>
      <c r="F76" s="435"/>
      <c r="G76" s="435"/>
      <c r="H76" s="435"/>
      <c r="I76" s="435"/>
      <c r="J76" s="435"/>
      <c r="K76" s="435"/>
      <c r="L76" s="435"/>
      <c r="M76" s="435"/>
      <c r="N76" s="435"/>
      <c r="O76" s="435"/>
      <c r="P76" s="435"/>
      <c r="Q76" s="435"/>
    </row>
    <row r="77" spans="1:17" ht="14.25" customHeight="1" x14ac:dyDescent="0.25">
      <c r="A77" s="477" t="s">
        <v>338</v>
      </c>
      <c r="B77" s="477" t="s">
        <v>339</v>
      </c>
      <c r="C77" s="475" t="s">
        <v>340</v>
      </c>
      <c r="D77" s="475">
        <v>28</v>
      </c>
      <c r="E77" s="435"/>
      <c r="F77" s="435"/>
      <c r="G77" s="435"/>
      <c r="H77" s="435"/>
      <c r="I77" s="435"/>
      <c r="J77" s="435"/>
      <c r="K77" s="435"/>
      <c r="L77" s="435"/>
      <c r="M77" s="435"/>
      <c r="N77" s="435"/>
      <c r="O77" s="435"/>
      <c r="P77" s="435"/>
      <c r="Q77" s="435"/>
    </row>
    <row r="78" spans="1:17" ht="14.25" customHeight="1" x14ac:dyDescent="0.25">
      <c r="A78" s="500" t="s">
        <v>318</v>
      </c>
      <c r="B78" s="500" t="s">
        <v>279</v>
      </c>
      <c r="C78" s="498" t="s">
        <v>340</v>
      </c>
      <c r="D78" s="499">
        <v>6</v>
      </c>
      <c r="E78" s="435"/>
      <c r="F78" s="435"/>
      <c r="G78" s="435"/>
      <c r="H78" s="435"/>
      <c r="I78" s="435"/>
      <c r="J78" s="435"/>
      <c r="K78" s="435"/>
      <c r="L78" s="435"/>
      <c r="M78" s="435"/>
      <c r="N78" s="435"/>
      <c r="O78" s="435"/>
      <c r="P78" s="435"/>
      <c r="Q78" s="435"/>
    </row>
    <row r="79" spans="1:17" ht="14.25" customHeight="1" x14ac:dyDescent="0.25">
      <c r="A79" s="469" t="s">
        <v>343</v>
      </c>
      <c r="B79" s="469" t="s">
        <v>211</v>
      </c>
      <c r="C79" s="475" t="s">
        <v>317</v>
      </c>
      <c r="D79" s="475">
        <v>2</v>
      </c>
      <c r="E79" s="435"/>
      <c r="F79" s="435"/>
      <c r="G79" s="435"/>
      <c r="H79" s="435"/>
      <c r="I79" s="435"/>
      <c r="J79" s="435"/>
      <c r="K79" s="435"/>
      <c r="L79" s="435"/>
      <c r="M79" s="435"/>
      <c r="N79" s="435"/>
      <c r="O79" s="435"/>
      <c r="P79" s="435"/>
      <c r="Q79" s="435"/>
    </row>
    <row r="80" spans="1:17" ht="14.25" customHeight="1" x14ac:dyDescent="0.25">
      <c r="A80" s="469" t="s">
        <v>344</v>
      </c>
      <c r="B80" s="469" t="s">
        <v>145</v>
      </c>
      <c r="C80" s="475" t="s">
        <v>345</v>
      </c>
      <c r="D80" s="475">
        <v>2</v>
      </c>
      <c r="E80" s="435"/>
      <c r="F80" s="435"/>
      <c r="G80" s="435"/>
      <c r="H80" s="435"/>
      <c r="I80" s="435"/>
      <c r="J80" s="435"/>
      <c r="K80" s="435"/>
      <c r="L80" s="435"/>
      <c r="M80" s="435"/>
      <c r="N80" s="435"/>
      <c r="O80" s="435"/>
      <c r="P80" s="435"/>
      <c r="Q80" s="435"/>
    </row>
    <row r="81" spans="1:17" ht="14.25" customHeight="1" x14ac:dyDescent="0.25">
      <c r="A81" s="514" t="s">
        <v>357</v>
      </c>
      <c r="B81" s="514" t="s">
        <v>358</v>
      </c>
      <c r="C81" s="509" t="s">
        <v>325</v>
      </c>
      <c r="D81" s="509">
        <v>2</v>
      </c>
      <c r="E81" s="435"/>
      <c r="F81" s="435"/>
      <c r="G81" s="435"/>
      <c r="H81" s="435"/>
      <c r="I81" s="435"/>
      <c r="J81" s="435"/>
      <c r="K81" s="435"/>
      <c r="L81" s="435"/>
      <c r="M81" s="435"/>
      <c r="N81" s="435"/>
      <c r="O81" s="435"/>
      <c r="P81" s="435"/>
      <c r="Q81" s="435"/>
    </row>
    <row r="82" spans="1:17" ht="14.25" customHeight="1" x14ac:dyDescent="0.25">
      <c r="A82" s="514" t="s">
        <v>357</v>
      </c>
      <c r="B82" s="514" t="s">
        <v>212</v>
      </c>
      <c r="C82" s="509" t="s">
        <v>325</v>
      </c>
      <c r="D82" s="509">
        <v>2</v>
      </c>
      <c r="E82" s="435"/>
      <c r="F82" s="435"/>
      <c r="G82" s="435"/>
      <c r="H82" s="435"/>
      <c r="I82" s="435"/>
      <c r="J82" s="435"/>
      <c r="K82" s="435"/>
      <c r="L82" s="435"/>
      <c r="M82" s="435"/>
      <c r="N82" s="435"/>
      <c r="O82" s="435"/>
      <c r="P82" s="435"/>
      <c r="Q82" s="435"/>
    </row>
    <row r="83" spans="1:17" ht="14.25" customHeight="1" x14ac:dyDescent="0.25">
      <c r="A83" s="514"/>
      <c r="B83" s="514"/>
      <c r="C83" s="554"/>
      <c r="D83" s="555">
        <f>SUM(D61:D82)</f>
        <v>136</v>
      </c>
      <c r="E83" s="435"/>
      <c r="F83" s="435"/>
      <c r="G83" s="435"/>
      <c r="H83" s="435"/>
      <c r="I83" s="435"/>
      <c r="J83" s="435"/>
      <c r="K83" s="435"/>
      <c r="L83" s="435"/>
      <c r="M83" s="435"/>
      <c r="N83" s="435"/>
      <c r="O83" s="435"/>
      <c r="P83" s="435"/>
      <c r="Q83" s="435"/>
    </row>
    <row r="84" spans="1:17" ht="14.25" customHeight="1" x14ac:dyDescent="0.25">
      <c r="A84" s="1207" t="s">
        <v>287</v>
      </c>
      <c r="B84" s="1207"/>
      <c r="C84" s="1207"/>
      <c r="D84" s="1207"/>
      <c r="E84" s="435"/>
      <c r="F84" s="435"/>
      <c r="G84" s="435"/>
      <c r="H84" s="435"/>
      <c r="I84" s="435"/>
      <c r="J84" s="435"/>
      <c r="K84" s="435"/>
      <c r="L84" s="435"/>
      <c r="M84" s="435"/>
      <c r="N84" s="435"/>
      <c r="O84" s="435"/>
      <c r="P84" s="435"/>
      <c r="Q84" s="435"/>
    </row>
    <row r="85" spans="1:17" ht="14.25" customHeight="1" x14ac:dyDescent="0.25">
      <c r="A85" s="496" t="s">
        <v>308</v>
      </c>
      <c r="B85" s="497" t="s">
        <v>309</v>
      </c>
      <c r="C85" s="498" t="s">
        <v>310</v>
      </c>
      <c r="D85" s="499">
        <v>20</v>
      </c>
      <c r="E85" s="435"/>
      <c r="F85" s="435"/>
      <c r="G85" s="435"/>
      <c r="H85" s="435"/>
      <c r="I85" s="435"/>
      <c r="J85" s="435"/>
      <c r="K85" s="435"/>
      <c r="L85" s="435"/>
      <c r="M85" s="435"/>
      <c r="N85" s="435"/>
      <c r="O85" s="435"/>
      <c r="P85" s="435"/>
      <c r="Q85" s="435"/>
    </row>
    <row r="86" spans="1:17" ht="14.25" customHeight="1" x14ac:dyDescent="0.25">
      <c r="A86" s="1197" t="s">
        <v>311</v>
      </c>
      <c r="B86" s="1197" t="s">
        <v>309</v>
      </c>
      <c r="C86" s="509" t="s">
        <v>359</v>
      </c>
      <c r="D86" s="516">
        <v>1</v>
      </c>
      <c r="E86" s="435"/>
      <c r="F86" s="435"/>
      <c r="G86" s="435"/>
      <c r="H86" s="435"/>
      <c r="I86" s="435"/>
      <c r="J86" s="435"/>
      <c r="K86" s="435"/>
      <c r="L86" s="435"/>
      <c r="M86" s="435"/>
      <c r="N86" s="435"/>
      <c r="O86" s="435"/>
      <c r="P86" s="435"/>
      <c r="Q86" s="435"/>
    </row>
    <row r="87" spans="1:17" ht="14.25" customHeight="1" x14ac:dyDescent="0.25">
      <c r="A87" s="1198"/>
      <c r="B87" s="1198"/>
      <c r="C87" s="509" t="s">
        <v>328</v>
      </c>
      <c r="D87" s="516">
        <v>5</v>
      </c>
      <c r="E87" s="435"/>
      <c r="F87" s="435"/>
      <c r="G87" s="435"/>
      <c r="H87" s="435"/>
      <c r="I87" s="435"/>
      <c r="J87" s="435"/>
      <c r="K87" s="435"/>
      <c r="L87" s="435"/>
      <c r="M87" s="435"/>
      <c r="N87" s="435"/>
      <c r="O87" s="435"/>
      <c r="P87" s="435"/>
      <c r="Q87" s="435"/>
    </row>
    <row r="88" spans="1:17" ht="14.25" customHeight="1" x14ac:dyDescent="0.25">
      <c r="A88" s="1198"/>
      <c r="B88" s="1198"/>
      <c r="C88" s="509" t="s">
        <v>360</v>
      </c>
      <c r="D88" s="516">
        <v>3</v>
      </c>
      <c r="E88" s="435"/>
      <c r="F88" s="435"/>
      <c r="G88" s="435"/>
      <c r="H88" s="435"/>
      <c r="I88" s="435"/>
      <c r="J88" s="435"/>
      <c r="K88" s="435"/>
      <c r="L88" s="435"/>
      <c r="M88" s="435"/>
      <c r="N88" s="435"/>
      <c r="O88" s="435"/>
      <c r="P88" s="435"/>
      <c r="Q88" s="435"/>
    </row>
    <row r="89" spans="1:17" ht="14.25" customHeight="1" x14ac:dyDescent="0.25">
      <c r="A89" s="1198"/>
      <c r="B89" s="1198"/>
      <c r="C89" s="509" t="s">
        <v>349</v>
      </c>
      <c r="D89" s="516">
        <v>4</v>
      </c>
      <c r="E89" s="435"/>
      <c r="F89" s="435"/>
      <c r="G89" s="435"/>
      <c r="H89" s="435"/>
      <c r="I89" s="435"/>
      <c r="J89" s="435"/>
      <c r="K89" s="435"/>
      <c r="L89" s="435"/>
      <c r="M89" s="435"/>
      <c r="N89" s="435"/>
      <c r="O89" s="435"/>
      <c r="P89" s="435"/>
      <c r="Q89" s="435"/>
    </row>
    <row r="90" spans="1:17" ht="14.25" customHeight="1" x14ac:dyDescent="0.25">
      <c r="A90" s="1198"/>
      <c r="B90" s="1198"/>
      <c r="C90" s="509" t="s">
        <v>342</v>
      </c>
      <c r="D90" s="516">
        <v>10</v>
      </c>
      <c r="E90" s="435"/>
      <c r="F90" s="435"/>
      <c r="G90" s="435"/>
      <c r="H90" s="435"/>
      <c r="I90" s="435"/>
      <c r="J90" s="435"/>
      <c r="K90" s="435"/>
      <c r="L90" s="435"/>
      <c r="M90" s="435"/>
      <c r="N90" s="435"/>
      <c r="O90" s="435"/>
      <c r="P90" s="435"/>
      <c r="Q90" s="435"/>
    </row>
    <row r="91" spans="1:17" ht="14.25" customHeight="1" x14ac:dyDescent="0.25">
      <c r="A91" s="1198"/>
      <c r="B91" s="1198"/>
      <c r="C91" s="509" t="s">
        <v>351</v>
      </c>
      <c r="D91" s="516">
        <v>2</v>
      </c>
      <c r="E91" s="435"/>
      <c r="F91" s="435"/>
      <c r="G91" s="435"/>
      <c r="H91" s="435"/>
      <c r="I91" s="435"/>
      <c r="J91" s="435"/>
      <c r="K91" s="435"/>
      <c r="L91" s="435"/>
      <c r="M91" s="435"/>
      <c r="N91" s="435"/>
      <c r="O91" s="435"/>
      <c r="P91" s="435"/>
      <c r="Q91" s="435"/>
    </row>
    <row r="92" spans="1:17" ht="14.25" customHeight="1" x14ac:dyDescent="0.25">
      <c r="A92" s="1199"/>
      <c r="B92" s="1199"/>
      <c r="C92" s="509" t="s">
        <v>361</v>
      </c>
      <c r="D92" s="516">
        <v>1</v>
      </c>
      <c r="E92" s="435"/>
      <c r="F92" s="435"/>
      <c r="G92" s="435"/>
      <c r="H92" s="435"/>
      <c r="I92" s="435"/>
      <c r="J92" s="435"/>
      <c r="K92" s="435"/>
      <c r="L92" s="435"/>
      <c r="M92" s="435"/>
      <c r="N92" s="435"/>
      <c r="O92" s="435"/>
      <c r="P92" s="435"/>
      <c r="Q92" s="435"/>
    </row>
    <row r="93" spans="1:17" ht="14.25" customHeight="1" x14ac:dyDescent="0.25">
      <c r="A93" s="1197" t="s">
        <v>332</v>
      </c>
      <c r="B93" s="1197" t="s">
        <v>216</v>
      </c>
      <c r="C93" s="505" t="s">
        <v>349</v>
      </c>
      <c r="D93" s="505">
        <v>2</v>
      </c>
      <c r="E93" s="435"/>
      <c r="F93" s="435"/>
      <c r="G93" s="435"/>
      <c r="H93" s="435"/>
      <c r="I93" s="435"/>
      <c r="J93" s="435"/>
      <c r="K93" s="435"/>
      <c r="L93" s="435"/>
      <c r="M93" s="435"/>
      <c r="N93" s="435"/>
      <c r="O93" s="435"/>
      <c r="P93" s="435"/>
      <c r="Q93" s="435"/>
    </row>
    <row r="94" spans="1:17" ht="14.25" customHeight="1" x14ac:dyDescent="0.25">
      <c r="A94" s="1199"/>
      <c r="B94" s="1199"/>
      <c r="C94" s="509" t="s">
        <v>333</v>
      </c>
      <c r="D94" s="516">
        <v>3</v>
      </c>
      <c r="E94" s="435"/>
      <c r="F94" s="435"/>
      <c r="G94" s="435"/>
      <c r="H94" s="435"/>
      <c r="I94" s="435"/>
      <c r="J94" s="435"/>
      <c r="K94" s="435"/>
      <c r="L94" s="435"/>
      <c r="M94" s="435"/>
      <c r="N94" s="435"/>
      <c r="O94" s="435"/>
      <c r="P94" s="435"/>
      <c r="Q94" s="435"/>
    </row>
    <row r="95" spans="1:17" ht="14.25" customHeight="1" x14ac:dyDescent="0.25">
      <c r="A95" s="510" t="s">
        <v>352</v>
      </c>
      <c r="B95" s="510" t="s">
        <v>216</v>
      </c>
      <c r="C95" s="509" t="s">
        <v>317</v>
      </c>
      <c r="D95" s="509">
        <v>4</v>
      </c>
      <c r="E95" s="435"/>
      <c r="F95" s="435"/>
      <c r="G95" s="435"/>
      <c r="H95" s="435"/>
      <c r="I95" s="435"/>
      <c r="J95" s="435"/>
      <c r="K95" s="435"/>
      <c r="L95" s="435"/>
      <c r="M95" s="435"/>
      <c r="N95" s="435"/>
      <c r="O95" s="435"/>
      <c r="P95" s="435"/>
      <c r="Q95" s="435"/>
    </row>
    <row r="96" spans="1:17" ht="14.25" customHeight="1" x14ac:dyDescent="0.25">
      <c r="A96" s="510" t="s">
        <v>353</v>
      </c>
      <c r="B96" s="510" t="s">
        <v>212</v>
      </c>
      <c r="C96" s="509" t="s">
        <v>325</v>
      </c>
      <c r="D96" s="509">
        <v>4</v>
      </c>
      <c r="E96" s="435"/>
      <c r="F96" s="435"/>
      <c r="G96" s="435"/>
      <c r="H96" s="435"/>
      <c r="I96" s="435"/>
      <c r="J96" s="435"/>
      <c r="K96" s="435"/>
      <c r="L96" s="435"/>
      <c r="M96" s="435"/>
      <c r="N96" s="435"/>
      <c r="O96" s="435"/>
      <c r="P96" s="435"/>
      <c r="Q96" s="435"/>
    </row>
    <row r="97" spans="1:17" ht="14.25" customHeight="1" x14ac:dyDescent="0.25">
      <c r="A97" s="1197" t="s">
        <v>362</v>
      </c>
      <c r="B97" s="1197" t="s">
        <v>244</v>
      </c>
      <c r="C97" s="509" t="s">
        <v>363</v>
      </c>
      <c r="D97" s="516">
        <v>3</v>
      </c>
      <c r="E97" s="435"/>
      <c r="F97" s="435"/>
      <c r="G97" s="435"/>
      <c r="H97" s="435"/>
      <c r="I97" s="435"/>
      <c r="J97" s="435"/>
      <c r="K97" s="435"/>
      <c r="L97" s="435"/>
      <c r="M97" s="435"/>
      <c r="N97" s="435"/>
      <c r="O97" s="435"/>
      <c r="P97" s="435"/>
      <c r="Q97" s="435"/>
    </row>
    <row r="98" spans="1:17" ht="14.25" customHeight="1" x14ac:dyDescent="0.25">
      <c r="A98" s="1199"/>
      <c r="B98" s="1199"/>
      <c r="C98" s="509" t="s">
        <v>364</v>
      </c>
      <c r="D98" s="516">
        <v>4</v>
      </c>
      <c r="E98" s="435"/>
      <c r="F98" s="435"/>
      <c r="G98" s="435"/>
      <c r="H98" s="435"/>
      <c r="I98" s="435"/>
      <c r="J98" s="435"/>
      <c r="K98" s="435"/>
      <c r="L98" s="435"/>
      <c r="M98" s="435"/>
      <c r="N98" s="435"/>
      <c r="O98" s="435"/>
      <c r="P98" s="435"/>
      <c r="Q98" s="435"/>
    </row>
    <row r="99" spans="1:17" ht="14.25" customHeight="1" x14ac:dyDescent="0.25">
      <c r="A99" s="510" t="s">
        <v>356</v>
      </c>
      <c r="B99" s="510" t="s">
        <v>23</v>
      </c>
      <c r="C99" s="509" t="s">
        <v>345</v>
      </c>
      <c r="D99" s="509">
        <v>3</v>
      </c>
      <c r="E99" s="435"/>
      <c r="F99" s="435"/>
      <c r="G99" s="435"/>
      <c r="H99" s="435"/>
      <c r="I99" s="435"/>
      <c r="J99" s="435"/>
      <c r="K99" s="435"/>
      <c r="L99" s="435"/>
      <c r="M99" s="435"/>
      <c r="N99" s="435"/>
      <c r="O99" s="435"/>
      <c r="P99" s="435"/>
      <c r="Q99" s="435"/>
    </row>
    <row r="100" spans="1:17" ht="14.25" customHeight="1" x14ac:dyDescent="0.25">
      <c r="A100" s="500" t="s">
        <v>318</v>
      </c>
      <c r="B100" s="500" t="s">
        <v>279</v>
      </c>
      <c r="C100" s="498" t="s">
        <v>340</v>
      </c>
      <c r="D100" s="499">
        <v>7</v>
      </c>
      <c r="E100" s="435"/>
      <c r="F100" s="435"/>
      <c r="G100" s="435"/>
      <c r="H100" s="435"/>
      <c r="I100" s="435"/>
      <c r="J100" s="435"/>
      <c r="K100" s="435"/>
      <c r="L100" s="435"/>
      <c r="M100" s="435"/>
      <c r="N100" s="435"/>
      <c r="O100" s="435"/>
      <c r="P100" s="435"/>
      <c r="Q100" s="435"/>
    </row>
    <row r="101" spans="1:17" ht="14.25" customHeight="1" x14ac:dyDescent="0.25">
      <c r="A101" s="1197" t="s">
        <v>311</v>
      </c>
      <c r="B101" s="1197" t="s">
        <v>309</v>
      </c>
      <c r="C101" s="509" t="s">
        <v>359</v>
      </c>
      <c r="D101" s="516">
        <v>1</v>
      </c>
      <c r="E101" s="435"/>
      <c r="F101" s="435"/>
      <c r="G101" s="435"/>
      <c r="H101" s="435"/>
      <c r="I101" s="435"/>
      <c r="J101" s="435"/>
      <c r="K101" s="435"/>
      <c r="L101" s="435"/>
      <c r="M101" s="435"/>
      <c r="N101" s="435"/>
      <c r="O101" s="435"/>
      <c r="P101" s="435"/>
      <c r="Q101" s="435"/>
    </row>
    <row r="102" spans="1:17" ht="14.25" customHeight="1" x14ac:dyDescent="0.25">
      <c r="A102" s="1198"/>
      <c r="B102" s="1198"/>
      <c r="C102" s="509" t="s">
        <v>328</v>
      </c>
      <c r="D102" s="516">
        <v>5</v>
      </c>
      <c r="E102" s="435"/>
      <c r="F102" s="435"/>
      <c r="G102" s="435"/>
      <c r="H102" s="435"/>
      <c r="I102" s="435"/>
      <c r="J102" s="435"/>
      <c r="K102" s="435"/>
      <c r="L102" s="435"/>
      <c r="M102" s="435"/>
      <c r="N102" s="435"/>
      <c r="O102" s="435"/>
      <c r="P102" s="435"/>
      <c r="Q102" s="435"/>
    </row>
    <row r="103" spans="1:17" ht="14.25" customHeight="1" x14ac:dyDescent="0.25">
      <c r="A103" s="1198"/>
      <c r="B103" s="1198"/>
      <c r="C103" s="509" t="s">
        <v>360</v>
      </c>
      <c r="D103" s="516">
        <v>3</v>
      </c>
      <c r="E103" s="435"/>
      <c r="F103" s="435"/>
      <c r="G103" s="435"/>
      <c r="H103" s="435"/>
      <c r="I103" s="435"/>
      <c r="J103" s="435"/>
      <c r="K103" s="435"/>
      <c r="L103" s="435"/>
      <c r="M103" s="435"/>
      <c r="N103" s="435"/>
      <c r="O103" s="435"/>
      <c r="P103" s="435"/>
      <c r="Q103" s="435"/>
    </row>
    <row r="104" spans="1:17" ht="14.25" customHeight="1" x14ac:dyDescent="0.25">
      <c r="A104" s="1198"/>
      <c r="B104" s="1198"/>
      <c r="C104" s="509" t="s">
        <v>349</v>
      </c>
      <c r="D104" s="516">
        <v>4</v>
      </c>
      <c r="E104" s="435"/>
      <c r="F104" s="435"/>
      <c r="G104" s="435"/>
      <c r="H104" s="435"/>
      <c r="I104" s="435"/>
      <c r="J104" s="435"/>
      <c r="K104" s="435"/>
      <c r="L104" s="435"/>
      <c r="M104" s="435"/>
      <c r="N104" s="435"/>
      <c r="O104" s="435"/>
      <c r="P104" s="435"/>
      <c r="Q104" s="435"/>
    </row>
    <row r="105" spans="1:17" ht="14.25" customHeight="1" x14ac:dyDescent="0.25">
      <c r="A105" s="1198"/>
      <c r="B105" s="1198"/>
      <c r="C105" s="509" t="s">
        <v>342</v>
      </c>
      <c r="D105" s="516">
        <v>10</v>
      </c>
      <c r="E105" s="435"/>
      <c r="F105" s="435"/>
      <c r="G105" s="435"/>
      <c r="H105" s="435"/>
      <c r="I105" s="435"/>
      <c r="J105" s="435"/>
      <c r="K105" s="435"/>
      <c r="L105" s="435"/>
      <c r="M105" s="435"/>
      <c r="N105" s="435"/>
      <c r="O105" s="435"/>
      <c r="P105" s="435"/>
      <c r="Q105" s="435"/>
    </row>
    <row r="106" spans="1:17" ht="14.25" customHeight="1" x14ac:dyDescent="0.25">
      <c r="A106" s="1198"/>
      <c r="B106" s="1198"/>
      <c r="C106" s="509" t="s">
        <v>351</v>
      </c>
      <c r="D106" s="516">
        <v>2</v>
      </c>
      <c r="E106" s="435"/>
      <c r="F106" s="435"/>
      <c r="G106" s="435"/>
      <c r="H106" s="435"/>
      <c r="I106" s="435"/>
      <c r="J106" s="435"/>
      <c r="K106" s="435"/>
      <c r="L106" s="435"/>
      <c r="M106" s="435"/>
      <c r="N106" s="435"/>
      <c r="O106" s="435"/>
      <c r="P106" s="435"/>
      <c r="Q106" s="435"/>
    </row>
    <row r="107" spans="1:17" ht="14.25" customHeight="1" x14ac:dyDescent="0.25">
      <c r="A107" s="1199"/>
      <c r="B107" s="1199"/>
      <c r="C107" s="509" t="s">
        <v>365</v>
      </c>
      <c r="D107" s="516">
        <v>1</v>
      </c>
      <c r="E107" s="435"/>
      <c r="F107" s="435"/>
      <c r="G107" s="435"/>
      <c r="H107" s="435"/>
      <c r="I107" s="435"/>
      <c r="J107" s="435"/>
      <c r="K107" s="435"/>
      <c r="L107" s="435"/>
      <c r="M107" s="435"/>
      <c r="N107" s="435"/>
      <c r="O107" s="435"/>
      <c r="P107" s="435"/>
      <c r="Q107" s="435"/>
    </row>
    <row r="108" spans="1:17" ht="14.25" customHeight="1" x14ac:dyDescent="0.25">
      <c r="A108" s="496" t="s">
        <v>337</v>
      </c>
      <c r="B108" s="496" t="s">
        <v>152</v>
      </c>
      <c r="C108" s="509" t="s">
        <v>285</v>
      </c>
      <c r="D108" s="516">
        <v>6</v>
      </c>
      <c r="E108" s="435"/>
      <c r="F108" s="435"/>
      <c r="G108" s="435"/>
      <c r="H108" s="435"/>
      <c r="I108" s="435"/>
      <c r="J108" s="435"/>
      <c r="K108" s="435"/>
      <c r="L108" s="435"/>
      <c r="M108" s="435"/>
      <c r="N108" s="435"/>
      <c r="O108" s="435"/>
      <c r="P108" s="435"/>
      <c r="Q108" s="435"/>
    </row>
    <row r="109" spans="1:17" ht="14.25" customHeight="1" x14ac:dyDescent="0.25">
      <c r="A109" s="469" t="s">
        <v>343</v>
      </c>
      <c r="B109" s="469" t="s">
        <v>211</v>
      </c>
      <c r="C109" s="475" t="s">
        <v>317</v>
      </c>
      <c r="D109" s="475">
        <v>1</v>
      </c>
      <c r="E109" s="435"/>
      <c r="F109" s="435"/>
      <c r="G109" s="435"/>
      <c r="H109" s="435"/>
      <c r="I109" s="435"/>
      <c r="J109" s="435"/>
      <c r="K109" s="435"/>
      <c r="L109" s="435"/>
      <c r="M109" s="435"/>
      <c r="N109" s="435"/>
      <c r="O109" s="435"/>
      <c r="P109" s="435"/>
      <c r="Q109" s="435"/>
    </row>
    <row r="110" spans="1:17" ht="14.25" customHeight="1" x14ac:dyDescent="0.25">
      <c r="A110" s="1201" t="s">
        <v>332</v>
      </c>
      <c r="B110" s="1201" t="s">
        <v>216</v>
      </c>
      <c r="C110" s="475" t="s">
        <v>349</v>
      </c>
      <c r="D110" s="475">
        <v>2</v>
      </c>
      <c r="E110" s="435"/>
      <c r="F110" s="435"/>
      <c r="G110" s="435"/>
      <c r="H110" s="435"/>
      <c r="I110" s="435"/>
      <c r="J110" s="435"/>
      <c r="K110" s="435"/>
      <c r="L110" s="435"/>
      <c r="M110" s="435"/>
      <c r="N110" s="435"/>
      <c r="O110" s="435"/>
      <c r="P110" s="435"/>
      <c r="Q110" s="435"/>
    </row>
    <row r="111" spans="1:17" ht="14.25" customHeight="1" x14ac:dyDescent="0.25">
      <c r="A111" s="1203"/>
      <c r="B111" s="1203"/>
      <c r="C111" s="475" t="s">
        <v>333</v>
      </c>
      <c r="D111" s="475">
        <v>3</v>
      </c>
      <c r="E111" s="435"/>
      <c r="F111" s="435"/>
      <c r="G111" s="435"/>
      <c r="H111" s="435"/>
      <c r="I111" s="435"/>
      <c r="J111" s="435"/>
      <c r="K111" s="435"/>
      <c r="L111" s="435"/>
      <c r="M111" s="435"/>
      <c r="N111" s="435"/>
      <c r="O111" s="435"/>
      <c r="P111" s="435"/>
      <c r="Q111" s="435"/>
    </row>
    <row r="112" spans="1:17" ht="14.25" customHeight="1" x14ac:dyDescent="0.25">
      <c r="A112" s="514" t="s">
        <v>357</v>
      </c>
      <c r="B112" s="514" t="s">
        <v>358</v>
      </c>
      <c r="C112" s="509" t="s">
        <v>325</v>
      </c>
      <c r="D112" s="509">
        <v>1</v>
      </c>
      <c r="E112" s="435"/>
      <c r="F112" s="435"/>
      <c r="G112" s="435"/>
      <c r="H112" s="435"/>
      <c r="I112" s="435"/>
      <c r="J112" s="435"/>
      <c r="K112" s="435"/>
      <c r="L112" s="435"/>
      <c r="M112" s="435"/>
      <c r="N112" s="435"/>
      <c r="O112" s="435"/>
      <c r="P112" s="435"/>
      <c r="Q112" s="435"/>
    </row>
    <row r="113" spans="1:18" ht="14.25" customHeight="1" x14ac:dyDescent="0.25">
      <c r="A113" s="514" t="s">
        <v>357</v>
      </c>
      <c r="B113" s="514" t="s">
        <v>212</v>
      </c>
      <c r="C113" s="509" t="s">
        <v>325</v>
      </c>
      <c r="D113" s="509">
        <v>4</v>
      </c>
      <c r="E113" s="435"/>
      <c r="F113" s="435"/>
      <c r="G113" s="435"/>
      <c r="H113" s="435"/>
      <c r="I113" s="435"/>
      <c r="J113" s="435"/>
      <c r="K113" s="435"/>
      <c r="L113" s="435"/>
      <c r="M113" s="435"/>
      <c r="N113" s="435"/>
      <c r="O113" s="435"/>
      <c r="P113" s="435"/>
      <c r="Q113" s="435"/>
    </row>
    <row r="114" spans="1:18" ht="14.25" customHeight="1" x14ac:dyDescent="0.25">
      <c r="A114" s="469" t="s">
        <v>366</v>
      </c>
      <c r="B114" s="469" t="s">
        <v>309</v>
      </c>
      <c r="C114" s="475" t="s">
        <v>325</v>
      </c>
      <c r="D114" s="475">
        <v>1</v>
      </c>
      <c r="E114" s="435"/>
      <c r="F114" s="435"/>
      <c r="G114" s="435"/>
      <c r="H114" s="435"/>
      <c r="I114" s="435"/>
      <c r="J114" s="435"/>
      <c r="K114" s="435"/>
      <c r="L114" s="435"/>
      <c r="M114" s="435"/>
      <c r="N114" s="435"/>
      <c r="O114" s="435"/>
      <c r="P114" s="435"/>
      <c r="Q114" s="435"/>
    </row>
    <row r="115" spans="1:18" ht="14.25" customHeight="1" x14ac:dyDescent="0.25">
      <c r="A115" s="469"/>
      <c r="B115" s="469"/>
      <c r="C115" s="470"/>
      <c r="D115" s="556">
        <f>SUM(D85:D114)</f>
        <v>120</v>
      </c>
      <c r="E115" s="435"/>
      <c r="F115" s="435"/>
      <c r="G115" s="435"/>
      <c r="H115" s="435"/>
      <c r="I115" s="435"/>
      <c r="J115" s="435"/>
      <c r="K115" s="435"/>
      <c r="L115" s="435"/>
      <c r="M115" s="435"/>
      <c r="N115" s="435"/>
      <c r="O115" s="435"/>
      <c r="P115" s="435"/>
      <c r="Q115" s="435"/>
    </row>
    <row r="116" spans="1:18" ht="14.25" customHeight="1" x14ac:dyDescent="0.25">
      <c r="A116" s="1207" t="s">
        <v>288</v>
      </c>
      <c r="B116" s="1207"/>
      <c r="C116" s="1207"/>
      <c r="D116" s="1207"/>
      <c r="E116" s="435"/>
      <c r="F116" s="435"/>
      <c r="G116" s="435"/>
      <c r="H116" s="435"/>
      <c r="I116" s="435"/>
      <c r="J116" s="435"/>
      <c r="K116" s="435"/>
      <c r="L116" s="435"/>
      <c r="M116" s="435"/>
      <c r="N116" s="435"/>
      <c r="O116" s="435"/>
      <c r="P116" s="435"/>
      <c r="Q116" s="435"/>
    </row>
    <row r="117" spans="1:18" ht="14.25" customHeight="1" x14ac:dyDescent="0.25">
      <c r="A117" s="1223" t="s">
        <v>308</v>
      </c>
      <c r="B117" s="1223" t="s">
        <v>309</v>
      </c>
      <c r="C117" s="498" t="s">
        <v>310</v>
      </c>
      <c r="D117" s="499">
        <v>24</v>
      </c>
      <c r="E117" s="515"/>
      <c r="F117" s="435"/>
      <c r="G117" s="435"/>
      <c r="H117" s="435"/>
      <c r="I117" s="435"/>
      <c r="J117" s="435"/>
      <c r="K117" s="435"/>
      <c r="L117" s="435"/>
      <c r="M117" s="435"/>
      <c r="N117" s="435"/>
      <c r="O117" s="435"/>
      <c r="P117" s="435"/>
      <c r="Q117" s="435"/>
      <c r="R117" s="435"/>
    </row>
    <row r="118" spans="1:18" ht="14.25" customHeight="1" x14ac:dyDescent="0.25">
      <c r="A118" s="1223"/>
      <c r="B118" s="1223"/>
      <c r="C118" s="513" t="s">
        <v>367</v>
      </c>
      <c r="D118" s="497">
        <v>5</v>
      </c>
      <c r="E118" s="435"/>
      <c r="F118" s="435"/>
      <c r="G118" s="435"/>
      <c r="H118" s="435"/>
      <c r="I118" s="435"/>
      <c r="J118" s="435"/>
      <c r="K118" s="435"/>
      <c r="L118" s="435"/>
      <c r="M118" s="435"/>
      <c r="N118" s="435"/>
      <c r="O118" s="435"/>
      <c r="P118" s="435"/>
      <c r="Q118" s="435"/>
    </row>
    <row r="119" spans="1:18" ht="14.25" customHeight="1" x14ac:dyDescent="0.25">
      <c r="A119" s="1214" t="s">
        <v>311</v>
      </c>
      <c r="B119" s="1214" t="s">
        <v>309</v>
      </c>
      <c r="C119" s="513" t="s">
        <v>368</v>
      </c>
      <c r="D119" s="497">
        <v>5</v>
      </c>
      <c r="E119" s="435"/>
      <c r="F119" s="435"/>
      <c r="G119" s="435"/>
      <c r="H119" s="435"/>
      <c r="I119" s="435"/>
      <c r="J119" s="435"/>
      <c r="K119" s="435"/>
      <c r="L119" s="435"/>
      <c r="M119" s="435"/>
      <c r="N119" s="435"/>
      <c r="O119" s="435"/>
      <c r="P119" s="435"/>
      <c r="Q119" s="435"/>
    </row>
    <row r="120" spans="1:18" ht="14.25" customHeight="1" x14ac:dyDescent="0.25">
      <c r="A120" s="1215"/>
      <c r="B120" s="1215"/>
      <c r="C120" s="513" t="s">
        <v>369</v>
      </c>
      <c r="D120" s="497">
        <v>1</v>
      </c>
      <c r="E120" s="435"/>
      <c r="F120" s="435"/>
      <c r="G120" s="435"/>
      <c r="H120" s="435"/>
      <c r="I120" s="435"/>
      <c r="J120" s="435"/>
      <c r="K120" s="435"/>
      <c r="L120" s="435"/>
      <c r="M120" s="435"/>
      <c r="N120" s="435"/>
      <c r="O120" s="435"/>
      <c r="P120" s="435"/>
      <c r="Q120" s="435"/>
    </row>
    <row r="121" spans="1:18" ht="14.25" customHeight="1" x14ac:dyDescent="0.25">
      <c r="A121" s="1215"/>
      <c r="B121" s="1215"/>
      <c r="C121" s="513" t="s">
        <v>360</v>
      </c>
      <c r="D121" s="497">
        <v>5</v>
      </c>
      <c r="E121" s="435"/>
      <c r="F121" s="435"/>
      <c r="G121" s="435"/>
      <c r="H121" s="435"/>
      <c r="I121" s="435"/>
      <c r="J121" s="435"/>
      <c r="K121" s="435"/>
      <c r="L121" s="435"/>
      <c r="M121" s="435"/>
      <c r="N121" s="435"/>
      <c r="O121" s="435"/>
      <c r="P121" s="435"/>
      <c r="Q121" s="435"/>
    </row>
    <row r="122" spans="1:18" ht="14.25" customHeight="1" x14ac:dyDescent="0.25">
      <c r="A122" s="1215"/>
      <c r="B122" s="1215"/>
      <c r="C122" s="513" t="s">
        <v>317</v>
      </c>
      <c r="D122" s="497">
        <v>4</v>
      </c>
      <c r="E122" s="435"/>
      <c r="F122" s="435"/>
      <c r="G122" s="435"/>
      <c r="H122" s="435"/>
      <c r="I122" s="435"/>
      <c r="J122" s="435"/>
      <c r="K122" s="435"/>
      <c r="L122" s="435"/>
      <c r="M122" s="435"/>
      <c r="N122" s="435"/>
      <c r="O122" s="435"/>
      <c r="P122" s="435"/>
      <c r="Q122" s="435"/>
    </row>
    <row r="123" spans="1:18" ht="14.25" customHeight="1" x14ac:dyDescent="0.25">
      <c r="A123" s="1215"/>
      <c r="B123" s="1215"/>
      <c r="C123" s="513" t="s">
        <v>350</v>
      </c>
      <c r="D123" s="497">
        <v>6</v>
      </c>
      <c r="E123" s="435"/>
      <c r="F123" s="435"/>
      <c r="G123" s="435"/>
      <c r="H123" s="435"/>
      <c r="I123" s="435"/>
      <c r="J123" s="435"/>
      <c r="K123" s="435"/>
      <c r="L123" s="435"/>
      <c r="M123" s="435"/>
      <c r="N123" s="435"/>
      <c r="O123" s="435"/>
      <c r="P123" s="435"/>
      <c r="Q123" s="435"/>
    </row>
    <row r="124" spans="1:18" ht="14.25" customHeight="1" x14ac:dyDescent="0.25">
      <c r="A124" s="1215"/>
      <c r="B124" s="1215"/>
      <c r="C124" s="513" t="s">
        <v>285</v>
      </c>
      <c r="D124" s="497">
        <v>12</v>
      </c>
      <c r="E124" s="435"/>
      <c r="F124" s="435"/>
      <c r="G124" s="435"/>
      <c r="H124" s="435"/>
      <c r="I124" s="435"/>
      <c r="J124" s="435"/>
      <c r="K124" s="435"/>
      <c r="L124" s="435"/>
      <c r="M124" s="435"/>
      <c r="N124" s="435"/>
      <c r="O124" s="435"/>
      <c r="P124" s="435"/>
      <c r="Q124" s="435"/>
    </row>
    <row r="125" spans="1:18" ht="14.25" customHeight="1" x14ac:dyDescent="0.25">
      <c r="A125" s="1216"/>
      <c r="B125" s="1216"/>
      <c r="C125" s="513" t="s">
        <v>365</v>
      </c>
      <c r="D125" s="497">
        <v>2</v>
      </c>
      <c r="E125" s="435"/>
      <c r="F125" s="435"/>
      <c r="G125" s="435"/>
      <c r="H125" s="435"/>
      <c r="I125" s="435"/>
      <c r="J125" s="435"/>
      <c r="K125" s="435"/>
      <c r="L125" s="435"/>
      <c r="M125" s="435"/>
      <c r="N125" s="435"/>
      <c r="O125" s="435"/>
      <c r="P125" s="435"/>
      <c r="Q125" s="435"/>
    </row>
    <row r="126" spans="1:18" ht="14.25" customHeight="1" x14ac:dyDescent="0.25">
      <c r="A126" s="497" t="s">
        <v>332</v>
      </c>
      <c r="B126" s="497" t="s">
        <v>216</v>
      </c>
      <c r="C126" s="505" t="s">
        <v>333</v>
      </c>
      <c r="D126" s="505">
        <v>4</v>
      </c>
      <c r="E126" s="435"/>
      <c r="F126" s="435"/>
      <c r="G126" s="435"/>
      <c r="H126" s="435"/>
      <c r="I126" s="435"/>
      <c r="J126" s="435"/>
      <c r="K126" s="435"/>
      <c r="L126" s="435"/>
      <c r="M126" s="435"/>
      <c r="N126" s="435"/>
      <c r="O126" s="435"/>
      <c r="P126" s="435"/>
      <c r="Q126" s="435"/>
    </row>
    <row r="127" spans="1:18" ht="14.25" customHeight="1" x14ac:dyDescent="0.25">
      <c r="A127" s="1224" t="s">
        <v>334</v>
      </c>
      <c r="B127" s="1224" t="s">
        <v>21</v>
      </c>
      <c r="C127" s="513" t="s">
        <v>368</v>
      </c>
      <c r="D127" s="497">
        <v>4</v>
      </c>
      <c r="E127" s="435"/>
      <c r="F127" s="435"/>
      <c r="G127" s="435"/>
      <c r="H127" s="435"/>
      <c r="I127" s="435"/>
      <c r="J127" s="435"/>
      <c r="K127" s="435"/>
      <c r="L127" s="435"/>
      <c r="M127" s="435"/>
      <c r="N127" s="435"/>
      <c r="O127" s="435"/>
      <c r="P127" s="435"/>
      <c r="Q127" s="435"/>
    </row>
    <row r="128" spans="1:18" ht="14.25" customHeight="1" x14ac:dyDescent="0.25">
      <c r="A128" s="1224"/>
      <c r="B128" s="1224"/>
      <c r="C128" s="513" t="s">
        <v>336</v>
      </c>
      <c r="D128" s="497">
        <v>3</v>
      </c>
      <c r="E128" s="435"/>
      <c r="F128" s="435"/>
      <c r="G128" s="435"/>
      <c r="H128" s="435"/>
      <c r="I128" s="435"/>
      <c r="J128" s="435"/>
      <c r="K128" s="435"/>
      <c r="L128" s="435"/>
      <c r="M128" s="435"/>
      <c r="N128" s="435"/>
      <c r="O128" s="435"/>
      <c r="P128" s="435"/>
      <c r="Q128" s="435"/>
    </row>
    <row r="129" spans="1:17" ht="14.25" customHeight="1" x14ac:dyDescent="0.25">
      <c r="A129" s="512" t="s">
        <v>337</v>
      </c>
      <c r="B129" s="512" t="s">
        <v>115</v>
      </c>
      <c r="C129" s="513" t="s">
        <v>285</v>
      </c>
      <c r="D129" s="497">
        <v>5</v>
      </c>
      <c r="E129" s="435"/>
      <c r="F129" s="435"/>
      <c r="G129" s="435"/>
      <c r="H129" s="435"/>
      <c r="I129" s="435"/>
      <c r="J129" s="435"/>
      <c r="K129" s="435"/>
      <c r="L129" s="435"/>
      <c r="M129" s="435"/>
      <c r="N129" s="435"/>
      <c r="O129" s="435"/>
      <c r="P129" s="435"/>
      <c r="Q129" s="435"/>
    </row>
    <row r="130" spans="1:17" ht="14.25" customHeight="1" x14ac:dyDescent="0.25">
      <c r="A130" s="512" t="s">
        <v>362</v>
      </c>
      <c r="B130" s="512" t="s">
        <v>120</v>
      </c>
      <c r="C130" s="513" t="s">
        <v>370</v>
      </c>
      <c r="D130" s="497">
        <v>1</v>
      </c>
      <c r="E130" s="435"/>
      <c r="F130" s="435"/>
      <c r="G130" s="435"/>
      <c r="H130" s="435"/>
      <c r="I130" s="435"/>
      <c r="J130" s="435"/>
      <c r="K130" s="435"/>
      <c r="L130" s="435"/>
      <c r="M130" s="435"/>
      <c r="N130" s="435"/>
      <c r="O130" s="435"/>
      <c r="P130" s="435"/>
      <c r="Q130" s="435"/>
    </row>
    <row r="131" spans="1:17" ht="14.25" customHeight="1" x14ac:dyDescent="0.25">
      <c r="A131" s="1225" t="s">
        <v>356</v>
      </c>
      <c r="B131" s="1225" t="s">
        <v>23</v>
      </c>
      <c r="C131" s="509" t="s">
        <v>345</v>
      </c>
      <c r="D131" s="509">
        <v>4</v>
      </c>
      <c r="E131" s="435"/>
      <c r="F131" s="435"/>
      <c r="G131" s="435"/>
      <c r="H131" s="435"/>
      <c r="I131" s="435"/>
      <c r="J131" s="435"/>
      <c r="K131" s="435"/>
      <c r="L131" s="435"/>
      <c r="M131" s="435"/>
      <c r="N131" s="435"/>
      <c r="O131" s="435"/>
      <c r="P131" s="435"/>
      <c r="Q131" s="435"/>
    </row>
    <row r="132" spans="1:17" ht="14.25" customHeight="1" x14ac:dyDescent="0.25">
      <c r="A132" s="1225"/>
      <c r="B132" s="1225"/>
      <c r="C132" s="513" t="s">
        <v>327</v>
      </c>
      <c r="D132" s="497">
        <v>4</v>
      </c>
      <c r="E132" s="435"/>
      <c r="F132" s="435"/>
      <c r="G132" s="435"/>
      <c r="H132" s="435"/>
      <c r="I132" s="435"/>
      <c r="J132" s="435"/>
      <c r="K132" s="435"/>
      <c r="L132" s="435"/>
      <c r="M132" s="435"/>
      <c r="N132" s="435"/>
      <c r="O132" s="435"/>
      <c r="P132" s="435"/>
      <c r="Q132" s="435"/>
    </row>
    <row r="133" spans="1:17" ht="14.25" customHeight="1" x14ac:dyDescent="0.25">
      <c r="A133" s="1224" t="s">
        <v>334</v>
      </c>
      <c r="B133" s="1224" t="s">
        <v>21</v>
      </c>
      <c r="C133" s="513" t="s">
        <v>368</v>
      </c>
      <c r="D133" s="497">
        <v>4</v>
      </c>
      <c r="E133" s="435"/>
      <c r="F133" s="435"/>
      <c r="G133" s="435"/>
      <c r="H133" s="435"/>
      <c r="I133" s="435"/>
      <c r="J133" s="435"/>
      <c r="K133" s="435"/>
      <c r="L133" s="435"/>
      <c r="M133" s="435"/>
      <c r="N133" s="435"/>
      <c r="O133" s="435"/>
      <c r="P133" s="435"/>
      <c r="Q133" s="435"/>
    </row>
    <row r="134" spans="1:17" ht="14.25" customHeight="1" x14ac:dyDescent="0.25">
      <c r="A134" s="1224"/>
      <c r="B134" s="1224"/>
      <c r="C134" s="513" t="s">
        <v>336</v>
      </c>
      <c r="D134" s="497">
        <v>3</v>
      </c>
      <c r="E134" s="435"/>
      <c r="F134" s="435"/>
      <c r="G134" s="435"/>
      <c r="H134" s="435"/>
      <c r="I134" s="435"/>
      <c r="J134" s="435"/>
      <c r="K134" s="435"/>
      <c r="L134" s="435"/>
      <c r="M134" s="435"/>
      <c r="N134" s="435"/>
      <c r="O134" s="435"/>
      <c r="P134" s="435"/>
      <c r="Q134" s="435"/>
    </row>
    <row r="135" spans="1:17" ht="14.25" customHeight="1" x14ac:dyDescent="0.25">
      <c r="A135" s="474" t="s">
        <v>344</v>
      </c>
      <c r="B135" s="474" t="s">
        <v>145</v>
      </c>
      <c r="C135" s="475" t="s">
        <v>345</v>
      </c>
      <c r="D135" s="475">
        <v>3</v>
      </c>
      <c r="E135" s="435"/>
      <c r="F135" s="435"/>
      <c r="G135" s="435"/>
      <c r="H135" s="435"/>
      <c r="I135" s="435"/>
      <c r="J135" s="435"/>
      <c r="K135" s="435"/>
      <c r="L135" s="435"/>
      <c r="M135" s="435"/>
      <c r="N135" s="435"/>
      <c r="O135" s="435"/>
      <c r="P135" s="435"/>
      <c r="Q135" s="435"/>
    </row>
    <row r="136" spans="1:17" ht="14.25" customHeight="1" x14ac:dyDescent="0.25">
      <c r="A136" s="469"/>
      <c r="B136" s="469"/>
      <c r="C136" s="470"/>
      <c r="D136" s="556">
        <f>SUM(D117:D135)</f>
        <v>99</v>
      </c>
      <c r="E136" s="435"/>
      <c r="F136" s="435"/>
      <c r="G136" s="435"/>
      <c r="H136" s="435"/>
      <c r="I136" s="435"/>
      <c r="J136" s="435"/>
      <c r="K136" s="435"/>
      <c r="L136" s="435"/>
      <c r="M136" s="435"/>
      <c r="N136" s="435"/>
      <c r="O136" s="435"/>
      <c r="P136" s="435"/>
      <c r="Q136" s="435"/>
    </row>
    <row r="137" spans="1:17" ht="14.25" customHeight="1" x14ac:dyDescent="0.25">
      <c r="A137" s="1207" t="s">
        <v>371</v>
      </c>
      <c r="B137" s="1207"/>
      <c r="C137" s="1207"/>
      <c r="D137" s="1207"/>
      <c r="E137" s="435"/>
      <c r="F137" s="435"/>
      <c r="G137" s="435"/>
      <c r="H137" s="435"/>
      <c r="I137" s="435"/>
      <c r="J137" s="435"/>
      <c r="K137" s="435"/>
      <c r="L137" s="435"/>
      <c r="M137" s="435"/>
      <c r="N137" s="435"/>
      <c r="O137" s="435"/>
      <c r="P137" s="435"/>
      <c r="Q137" s="435"/>
    </row>
    <row r="138" spans="1:17" ht="14.25" customHeight="1" x14ac:dyDescent="0.25">
      <c r="A138" s="1197" t="s">
        <v>308</v>
      </c>
      <c r="B138" s="1197" t="s">
        <v>309</v>
      </c>
      <c r="C138" s="498" t="s">
        <v>310</v>
      </c>
      <c r="D138" s="499">
        <v>4</v>
      </c>
      <c r="E138" s="435"/>
      <c r="F138" s="435"/>
      <c r="G138" s="435"/>
      <c r="H138" s="435"/>
      <c r="I138" s="435"/>
      <c r="J138" s="435"/>
      <c r="K138" s="435"/>
      <c r="L138" s="435"/>
      <c r="M138" s="435"/>
      <c r="N138" s="435"/>
      <c r="O138" s="435"/>
      <c r="P138" s="435"/>
      <c r="Q138" s="435"/>
    </row>
    <row r="139" spans="1:17" ht="14.25" customHeight="1" x14ac:dyDescent="0.25">
      <c r="A139" s="1198"/>
      <c r="B139" s="1198"/>
      <c r="C139" s="510" t="s">
        <v>369</v>
      </c>
      <c r="D139" s="509">
        <v>4</v>
      </c>
      <c r="E139" s="435"/>
      <c r="F139" s="435"/>
      <c r="G139" s="435"/>
      <c r="H139" s="435"/>
      <c r="I139" s="435"/>
      <c r="J139" s="435"/>
      <c r="K139" s="435"/>
      <c r="L139" s="435"/>
      <c r="M139" s="435"/>
      <c r="N139" s="435"/>
      <c r="O139" s="435"/>
      <c r="P139" s="435"/>
      <c r="Q139" s="435"/>
    </row>
    <row r="140" spans="1:17" ht="14.25" customHeight="1" x14ac:dyDescent="0.25">
      <c r="A140" s="1199"/>
      <c r="B140" s="1199"/>
      <c r="C140" s="510" t="s">
        <v>348</v>
      </c>
      <c r="D140" s="509">
        <v>85</v>
      </c>
      <c r="E140" s="435"/>
      <c r="F140" s="435"/>
      <c r="G140" s="435"/>
      <c r="H140" s="435"/>
      <c r="I140" s="435"/>
      <c r="J140" s="435"/>
      <c r="K140" s="435"/>
      <c r="L140" s="435"/>
      <c r="M140" s="435"/>
      <c r="N140" s="435"/>
      <c r="O140" s="435"/>
      <c r="P140" s="435"/>
      <c r="Q140" s="435"/>
    </row>
    <row r="141" spans="1:17" ht="14.25" customHeight="1" x14ac:dyDescent="0.25">
      <c r="A141" s="1214" t="s">
        <v>311</v>
      </c>
      <c r="B141" s="1214" t="s">
        <v>309</v>
      </c>
      <c r="C141" s="513" t="s">
        <v>359</v>
      </c>
      <c r="D141" s="497">
        <v>1</v>
      </c>
      <c r="E141" s="435"/>
      <c r="F141" s="435"/>
      <c r="G141" s="435"/>
      <c r="H141" s="435"/>
      <c r="I141" s="435"/>
      <c r="J141" s="435"/>
      <c r="K141" s="435"/>
      <c r="L141" s="435"/>
      <c r="M141" s="435"/>
      <c r="N141" s="435"/>
      <c r="O141" s="435"/>
      <c r="P141" s="435"/>
      <c r="Q141" s="435"/>
    </row>
    <row r="142" spans="1:17" ht="14.25" customHeight="1" x14ac:dyDescent="0.25">
      <c r="A142" s="1215"/>
      <c r="B142" s="1215"/>
      <c r="C142" s="513" t="s">
        <v>328</v>
      </c>
      <c r="D142" s="497">
        <v>4</v>
      </c>
      <c r="E142" s="435"/>
      <c r="F142" s="435"/>
      <c r="G142" s="435"/>
      <c r="H142" s="435"/>
      <c r="I142" s="435"/>
      <c r="J142" s="435"/>
      <c r="K142" s="435"/>
      <c r="L142" s="435"/>
      <c r="M142" s="435"/>
      <c r="N142" s="435"/>
      <c r="O142" s="435"/>
      <c r="P142" s="435"/>
      <c r="Q142" s="435"/>
    </row>
    <row r="143" spans="1:17" ht="14.25" customHeight="1" x14ac:dyDescent="0.25">
      <c r="A143" s="1215"/>
      <c r="B143" s="1215"/>
      <c r="C143" s="513" t="s">
        <v>360</v>
      </c>
      <c r="D143" s="497">
        <v>2</v>
      </c>
      <c r="E143" s="435"/>
      <c r="F143" s="435"/>
      <c r="G143" s="435"/>
      <c r="H143" s="435"/>
      <c r="I143" s="435"/>
      <c r="J143" s="435"/>
      <c r="K143" s="435"/>
      <c r="L143" s="435"/>
      <c r="M143" s="435"/>
      <c r="N143" s="435"/>
      <c r="O143" s="435"/>
      <c r="P143" s="435"/>
      <c r="Q143" s="435"/>
    </row>
    <row r="144" spans="1:17" ht="14.25" customHeight="1" x14ac:dyDescent="0.25">
      <c r="A144" s="1215"/>
      <c r="B144" s="1215"/>
      <c r="C144" s="513" t="s">
        <v>372</v>
      </c>
      <c r="D144" s="497">
        <v>38</v>
      </c>
      <c r="E144" s="435"/>
      <c r="F144" s="435"/>
      <c r="G144" s="435"/>
      <c r="H144" s="435"/>
      <c r="I144" s="435"/>
      <c r="J144" s="435"/>
      <c r="K144" s="435"/>
      <c r="L144" s="435"/>
      <c r="M144" s="435"/>
      <c r="N144" s="435"/>
      <c r="O144" s="435"/>
      <c r="P144" s="435"/>
      <c r="Q144" s="435"/>
    </row>
    <row r="145" spans="1:17" ht="14.25" customHeight="1" x14ac:dyDescent="0.25">
      <c r="A145" s="1215"/>
      <c r="B145" s="1215"/>
      <c r="C145" s="513" t="s">
        <v>285</v>
      </c>
      <c r="D145" s="497">
        <v>2</v>
      </c>
      <c r="E145" s="435"/>
      <c r="F145" s="435"/>
      <c r="G145" s="435"/>
      <c r="H145" s="435"/>
      <c r="I145" s="435"/>
      <c r="J145" s="435"/>
      <c r="K145" s="435"/>
      <c r="L145" s="435"/>
      <c r="M145" s="435"/>
      <c r="N145" s="435"/>
      <c r="O145" s="435"/>
      <c r="P145" s="435"/>
      <c r="Q145" s="435"/>
    </row>
    <row r="146" spans="1:17" ht="14.25" customHeight="1" x14ac:dyDescent="0.25">
      <c r="A146" s="1215"/>
      <c r="B146" s="1215"/>
      <c r="C146" s="513" t="s">
        <v>373</v>
      </c>
      <c r="D146" s="497">
        <v>12</v>
      </c>
      <c r="E146" s="435"/>
      <c r="F146" s="435"/>
      <c r="G146" s="435"/>
      <c r="H146" s="435"/>
      <c r="I146" s="435"/>
      <c r="J146" s="435"/>
      <c r="K146" s="435"/>
      <c r="L146" s="435"/>
      <c r="M146" s="435"/>
      <c r="N146" s="435"/>
      <c r="O146" s="435"/>
      <c r="P146" s="435"/>
      <c r="Q146" s="435"/>
    </row>
    <row r="147" spans="1:17" ht="14.25" customHeight="1" x14ac:dyDescent="0.25">
      <c r="A147" s="1216"/>
      <c r="B147" s="1216"/>
      <c r="C147" s="513" t="s">
        <v>272</v>
      </c>
      <c r="D147" s="497">
        <v>2</v>
      </c>
      <c r="E147" s="435"/>
      <c r="F147" s="435"/>
      <c r="G147" s="435"/>
      <c r="H147" s="435"/>
      <c r="I147" s="435"/>
      <c r="J147" s="435"/>
      <c r="K147" s="435"/>
      <c r="L147" s="435"/>
      <c r="M147" s="435"/>
      <c r="N147" s="435"/>
      <c r="O147" s="435"/>
      <c r="P147" s="435"/>
      <c r="Q147" s="435"/>
    </row>
    <row r="148" spans="1:17" ht="14.25" customHeight="1" x14ac:dyDescent="0.25">
      <c r="A148" s="517" t="s">
        <v>354</v>
      </c>
      <c r="B148" s="497" t="s">
        <v>212</v>
      </c>
      <c r="C148" s="510" t="s">
        <v>327</v>
      </c>
      <c r="D148" s="509">
        <v>10</v>
      </c>
      <c r="E148" s="435"/>
      <c r="F148" s="435"/>
      <c r="G148" s="435"/>
      <c r="H148" s="435"/>
      <c r="I148" s="435"/>
      <c r="J148" s="435"/>
      <c r="K148" s="435"/>
      <c r="L148" s="435"/>
      <c r="M148" s="435"/>
      <c r="N148" s="435"/>
      <c r="O148" s="435"/>
      <c r="P148" s="435"/>
      <c r="Q148" s="435"/>
    </row>
    <row r="149" spans="1:17" ht="14.25" customHeight="1" x14ac:dyDescent="0.25">
      <c r="A149" s="1214" t="s">
        <v>362</v>
      </c>
      <c r="B149" s="1214" t="s">
        <v>120</v>
      </c>
      <c r="C149" s="513" t="s">
        <v>363</v>
      </c>
      <c r="D149" s="509">
        <v>1</v>
      </c>
      <c r="E149" s="435"/>
      <c r="F149" s="435"/>
      <c r="G149" s="435"/>
      <c r="H149" s="435"/>
      <c r="I149" s="435"/>
      <c r="J149" s="435"/>
      <c r="K149" s="435"/>
      <c r="L149" s="435"/>
      <c r="M149" s="435"/>
      <c r="N149" s="435"/>
      <c r="O149" s="435"/>
      <c r="P149" s="435"/>
      <c r="Q149" s="435"/>
    </row>
    <row r="150" spans="1:17" ht="14.25" customHeight="1" x14ac:dyDescent="0.25">
      <c r="A150" s="1216"/>
      <c r="B150" s="1216"/>
      <c r="C150" s="513" t="s">
        <v>374</v>
      </c>
      <c r="D150" s="509">
        <v>2</v>
      </c>
      <c r="E150" s="435"/>
      <c r="F150" s="435"/>
      <c r="G150" s="435"/>
      <c r="H150" s="435"/>
      <c r="I150" s="435"/>
      <c r="J150" s="435"/>
      <c r="K150" s="435"/>
      <c r="L150" s="435"/>
      <c r="M150" s="435"/>
      <c r="N150" s="435"/>
      <c r="O150" s="435"/>
      <c r="P150" s="435"/>
      <c r="Q150" s="435"/>
    </row>
    <row r="151" spans="1:17" ht="14.25" customHeight="1" x14ac:dyDescent="0.25">
      <c r="A151" s="1209" t="s">
        <v>356</v>
      </c>
      <c r="B151" s="1209" t="s">
        <v>23</v>
      </c>
      <c r="C151" s="509" t="s">
        <v>345</v>
      </c>
      <c r="D151" s="509">
        <v>4</v>
      </c>
      <c r="E151" s="435"/>
      <c r="F151" s="435"/>
      <c r="G151" s="435"/>
      <c r="H151" s="435"/>
      <c r="I151" s="435"/>
      <c r="J151" s="435"/>
      <c r="K151" s="435"/>
      <c r="L151" s="435"/>
      <c r="M151" s="435"/>
      <c r="N151" s="435"/>
      <c r="O151" s="435"/>
      <c r="P151" s="435"/>
      <c r="Q151" s="435"/>
    </row>
    <row r="152" spans="1:17" ht="14.25" customHeight="1" x14ac:dyDescent="0.25">
      <c r="A152" s="1210"/>
      <c r="B152" s="1210"/>
      <c r="C152" s="513" t="s">
        <v>327</v>
      </c>
      <c r="D152" s="497">
        <v>3</v>
      </c>
      <c r="E152" s="435"/>
      <c r="F152" s="435"/>
      <c r="G152" s="435"/>
      <c r="H152" s="435"/>
      <c r="I152" s="435"/>
      <c r="J152" s="435"/>
      <c r="K152" s="435"/>
      <c r="L152" s="435"/>
      <c r="M152" s="435"/>
      <c r="N152" s="435"/>
      <c r="O152" s="435"/>
      <c r="P152" s="435"/>
      <c r="Q152" s="435"/>
    </row>
    <row r="153" spans="1:17" ht="14.25" customHeight="1" x14ac:dyDescent="0.25">
      <c r="A153" s="1211"/>
      <c r="B153" s="1211"/>
      <c r="C153" s="510" t="s">
        <v>375</v>
      </c>
      <c r="D153" s="509">
        <v>12</v>
      </c>
      <c r="E153" s="435"/>
      <c r="F153" s="435"/>
      <c r="G153" s="435"/>
      <c r="H153" s="435"/>
      <c r="I153" s="435"/>
      <c r="J153" s="435"/>
      <c r="K153" s="435"/>
      <c r="L153" s="435"/>
      <c r="M153" s="435"/>
      <c r="N153" s="435"/>
      <c r="O153" s="435"/>
      <c r="P153" s="435"/>
      <c r="Q153" s="435"/>
    </row>
    <row r="154" spans="1:17" ht="14.25" customHeight="1" x14ac:dyDescent="0.25">
      <c r="A154" s="500" t="s">
        <v>318</v>
      </c>
      <c r="B154" s="500" t="s">
        <v>279</v>
      </c>
      <c r="C154" s="498" t="s">
        <v>340</v>
      </c>
      <c r="D154" s="499">
        <v>1</v>
      </c>
      <c r="E154" s="435"/>
      <c r="F154" s="435"/>
      <c r="G154" s="435"/>
      <c r="H154" s="435"/>
      <c r="I154" s="435"/>
      <c r="J154" s="435"/>
      <c r="K154" s="435"/>
      <c r="L154" s="435"/>
      <c r="M154" s="435"/>
      <c r="N154" s="435"/>
      <c r="O154" s="435"/>
      <c r="P154" s="435"/>
      <c r="Q154" s="435"/>
    </row>
    <row r="155" spans="1:17" ht="14.25" customHeight="1" x14ac:dyDescent="0.25">
      <c r="A155" s="517" t="s">
        <v>376</v>
      </c>
      <c r="B155" s="497" t="s">
        <v>152</v>
      </c>
      <c r="C155" s="510" t="s">
        <v>285</v>
      </c>
      <c r="D155" s="509">
        <v>1</v>
      </c>
      <c r="E155" s="435"/>
      <c r="F155" s="435"/>
      <c r="G155" s="435"/>
      <c r="H155" s="435"/>
      <c r="I155" s="435"/>
      <c r="J155" s="435"/>
      <c r="K155" s="435"/>
      <c r="L155" s="435"/>
      <c r="M155" s="435"/>
      <c r="N155" s="435"/>
      <c r="O155" s="435"/>
      <c r="P155" s="435"/>
      <c r="Q155" s="435"/>
    </row>
    <row r="156" spans="1:17" ht="14.25" customHeight="1" x14ac:dyDescent="0.25">
      <c r="A156" s="469" t="s">
        <v>332</v>
      </c>
      <c r="B156" s="469" t="s">
        <v>216</v>
      </c>
      <c r="C156" s="475" t="s">
        <v>333</v>
      </c>
      <c r="D156" s="475">
        <v>8</v>
      </c>
      <c r="E156" s="435"/>
      <c r="F156" s="435"/>
      <c r="G156" s="435"/>
      <c r="H156" s="435"/>
      <c r="I156" s="435"/>
      <c r="J156" s="435"/>
      <c r="K156" s="435"/>
      <c r="L156" s="435"/>
      <c r="M156" s="435"/>
      <c r="N156" s="435"/>
      <c r="O156" s="435"/>
      <c r="P156" s="435"/>
      <c r="Q156" s="435"/>
    </row>
    <row r="157" spans="1:17" ht="14.25" customHeight="1" x14ac:dyDescent="0.25">
      <c r="A157" s="503"/>
      <c r="B157" s="503"/>
      <c r="C157" s="557"/>
      <c r="D157" s="558">
        <f>SUM(D138:D156)</f>
        <v>196</v>
      </c>
      <c r="E157" s="435"/>
      <c r="F157" s="435"/>
      <c r="G157" s="435"/>
      <c r="H157" s="435"/>
      <c r="I157" s="435"/>
      <c r="J157" s="435"/>
      <c r="K157" s="435"/>
      <c r="L157" s="435"/>
      <c r="M157" s="435"/>
      <c r="N157" s="435"/>
      <c r="O157" s="435"/>
      <c r="P157" s="435"/>
      <c r="Q157" s="435"/>
    </row>
    <row r="158" spans="1:17" ht="14.25" customHeight="1" x14ac:dyDescent="0.25">
      <c r="A158" s="1233" t="s">
        <v>289</v>
      </c>
      <c r="B158" s="1233"/>
      <c r="C158" s="1233"/>
      <c r="D158" s="1233"/>
      <c r="E158" s="435"/>
      <c r="F158" s="435"/>
      <c r="G158" s="435"/>
      <c r="H158" s="435"/>
      <c r="I158" s="435"/>
      <c r="J158" s="435"/>
      <c r="K158" s="435"/>
      <c r="L158" s="435"/>
      <c r="M158" s="435"/>
      <c r="N158" s="435"/>
      <c r="O158" s="435"/>
      <c r="P158" s="435"/>
      <c r="Q158" s="435"/>
    </row>
    <row r="159" spans="1:17" ht="14.25" customHeight="1" x14ac:dyDescent="0.25">
      <c r="A159" s="1197" t="s">
        <v>308</v>
      </c>
      <c r="B159" s="1197" t="s">
        <v>309</v>
      </c>
      <c r="C159" s="498" t="s">
        <v>310</v>
      </c>
      <c r="D159" s="499">
        <v>45</v>
      </c>
      <c r="E159" s="435"/>
      <c r="F159" s="435"/>
      <c r="G159" s="435"/>
      <c r="H159" s="435"/>
      <c r="I159" s="435"/>
      <c r="J159" s="435"/>
      <c r="K159" s="435"/>
      <c r="L159" s="435"/>
      <c r="M159" s="435"/>
      <c r="N159" s="435"/>
      <c r="O159" s="435"/>
      <c r="P159" s="435"/>
      <c r="Q159" s="435"/>
    </row>
    <row r="160" spans="1:17" ht="14.25" customHeight="1" x14ac:dyDescent="0.25">
      <c r="A160" s="1198"/>
      <c r="B160" s="1198"/>
      <c r="C160" s="513" t="s">
        <v>369</v>
      </c>
      <c r="D160" s="509">
        <v>1</v>
      </c>
      <c r="E160" s="435"/>
      <c r="F160" s="435"/>
      <c r="G160" s="435"/>
      <c r="H160" s="435"/>
      <c r="I160" s="435"/>
      <c r="J160" s="435"/>
      <c r="K160" s="435"/>
      <c r="L160" s="435"/>
      <c r="M160" s="435"/>
      <c r="N160" s="435"/>
      <c r="O160" s="435"/>
      <c r="P160" s="435"/>
      <c r="Q160" s="435"/>
    </row>
    <row r="161" spans="1:17" ht="14.25" customHeight="1" x14ac:dyDescent="0.25">
      <c r="A161" s="1199"/>
      <c r="B161" s="1199"/>
      <c r="C161" s="513" t="s">
        <v>348</v>
      </c>
      <c r="D161" s="509">
        <v>70</v>
      </c>
      <c r="E161" s="435"/>
      <c r="F161" s="435"/>
      <c r="G161" s="435"/>
      <c r="H161" s="435"/>
      <c r="I161" s="435"/>
      <c r="J161" s="435"/>
      <c r="K161" s="435"/>
      <c r="L161" s="435"/>
      <c r="M161" s="435"/>
      <c r="N161" s="435"/>
      <c r="O161" s="435"/>
      <c r="P161" s="435"/>
      <c r="Q161" s="435"/>
    </row>
    <row r="162" spans="1:17" ht="14.25" customHeight="1" x14ac:dyDescent="0.25">
      <c r="A162" s="1197" t="s">
        <v>332</v>
      </c>
      <c r="B162" s="1197" t="s">
        <v>216</v>
      </c>
      <c r="C162" s="505" t="s">
        <v>272</v>
      </c>
      <c r="D162" s="505">
        <v>2</v>
      </c>
      <c r="E162" s="435"/>
      <c r="F162" s="435"/>
      <c r="G162" s="435"/>
      <c r="H162" s="435"/>
      <c r="I162" s="435"/>
      <c r="J162" s="435"/>
      <c r="K162" s="435"/>
      <c r="L162" s="435"/>
      <c r="M162" s="435"/>
      <c r="N162" s="435"/>
      <c r="O162" s="435"/>
      <c r="P162" s="435"/>
      <c r="Q162" s="435"/>
    </row>
    <row r="163" spans="1:17" ht="14.25" customHeight="1" x14ac:dyDescent="0.25">
      <c r="A163" s="1199"/>
      <c r="B163" s="1199"/>
      <c r="C163" s="513" t="s">
        <v>333</v>
      </c>
      <c r="D163" s="509">
        <v>3</v>
      </c>
      <c r="E163" s="435"/>
      <c r="F163" s="435"/>
      <c r="G163" s="435"/>
      <c r="H163" s="435"/>
      <c r="I163" s="435"/>
      <c r="J163" s="435"/>
      <c r="K163" s="435"/>
      <c r="L163" s="435"/>
      <c r="M163" s="435"/>
      <c r="N163" s="435"/>
      <c r="O163" s="435"/>
      <c r="P163" s="435"/>
      <c r="Q163" s="435"/>
    </row>
    <row r="164" spans="1:17" ht="14.25" customHeight="1" x14ac:dyDescent="0.25">
      <c r="A164" s="1214" t="s">
        <v>362</v>
      </c>
      <c r="B164" s="1214" t="s">
        <v>120</v>
      </c>
      <c r="C164" s="513" t="s">
        <v>363</v>
      </c>
      <c r="D164" s="509">
        <v>1</v>
      </c>
      <c r="E164" s="435"/>
      <c r="F164" s="435"/>
      <c r="G164" s="435"/>
      <c r="H164" s="435"/>
      <c r="I164" s="435"/>
      <c r="J164" s="435"/>
      <c r="K164" s="435"/>
      <c r="L164" s="435"/>
      <c r="M164" s="435"/>
      <c r="N164" s="435"/>
      <c r="O164" s="435"/>
      <c r="P164" s="435"/>
      <c r="Q164" s="435"/>
    </row>
    <row r="165" spans="1:17" ht="14.25" customHeight="1" x14ac:dyDescent="0.25">
      <c r="A165" s="1216"/>
      <c r="B165" s="1216"/>
      <c r="C165" s="513" t="s">
        <v>374</v>
      </c>
      <c r="D165" s="509">
        <v>1</v>
      </c>
      <c r="E165" s="435"/>
      <c r="F165" s="435"/>
      <c r="G165" s="435"/>
      <c r="H165" s="435"/>
      <c r="I165" s="435"/>
      <c r="J165" s="435"/>
      <c r="K165" s="435"/>
      <c r="L165" s="435"/>
      <c r="M165" s="435"/>
      <c r="N165" s="435"/>
      <c r="O165" s="435"/>
      <c r="P165" s="435"/>
      <c r="Q165" s="435"/>
    </row>
    <row r="166" spans="1:17" ht="14.25" customHeight="1" x14ac:dyDescent="0.25">
      <c r="A166" s="1209" t="s">
        <v>356</v>
      </c>
      <c r="B166" s="1209" t="s">
        <v>23</v>
      </c>
      <c r="C166" s="509" t="s">
        <v>345</v>
      </c>
      <c r="D166" s="509">
        <v>2</v>
      </c>
      <c r="E166" s="435"/>
      <c r="F166" s="435"/>
      <c r="G166" s="435"/>
      <c r="H166" s="435"/>
      <c r="I166" s="435"/>
      <c r="J166" s="435"/>
      <c r="K166" s="435"/>
      <c r="L166" s="435"/>
      <c r="M166" s="435"/>
      <c r="N166" s="435"/>
      <c r="O166" s="435"/>
      <c r="P166" s="435"/>
      <c r="Q166" s="435"/>
    </row>
    <row r="167" spans="1:17" ht="14.25" customHeight="1" x14ac:dyDescent="0.25">
      <c r="A167" s="1211"/>
      <c r="B167" s="1211"/>
      <c r="C167" s="513" t="s">
        <v>327</v>
      </c>
      <c r="D167" s="497">
        <v>16</v>
      </c>
      <c r="E167" s="435"/>
      <c r="F167" s="435"/>
      <c r="G167" s="435"/>
      <c r="H167" s="435"/>
      <c r="I167" s="435"/>
      <c r="J167" s="435"/>
      <c r="K167" s="435"/>
      <c r="L167" s="435"/>
      <c r="M167" s="435"/>
      <c r="N167" s="435"/>
      <c r="O167" s="435"/>
      <c r="P167" s="435"/>
      <c r="Q167" s="435"/>
    </row>
    <row r="168" spans="1:17" ht="14.25" customHeight="1" x14ac:dyDescent="0.25">
      <c r="A168" s="1214" t="s">
        <v>311</v>
      </c>
      <c r="B168" s="1214" t="s">
        <v>309</v>
      </c>
      <c r="C168" s="513" t="s">
        <v>377</v>
      </c>
      <c r="D168" s="509">
        <v>1</v>
      </c>
      <c r="E168" s="435"/>
      <c r="F168" s="435"/>
      <c r="G168" s="435"/>
      <c r="H168" s="435"/>
      <c r="I168" s="435"/>
      <c r="J168" s="435"/>
      <c r="K168" s="435"/>
      <c r="L168" s="435"/>
      <c r="M168" s="435"/>
      <c r="N168" s="435"/>
      <c r="O168" s="435"/>
      <c r="P168" s="435"/>
      <c r="Q168" s="435"/>
    </row>
    <row r="169" spans="1:17" ht="14.25" customHeight="1" x14ac:dyDescent="0.25">
      <c r="A169" s="1215"/>
      <c r="B169" s="1215"/>
      <c r="C169" s="513" t="s">
        <v>378</v>
      </c>
      <c r="D169" s="509">
        <v>4</v>
      </c>
      <c r="E169" s="435"/>
      <c r="F169" s="435"/>
      <c r="G169" s="435"/>
      <c r="H169" s="435"/>
      <c r="I169" s="435"/>
      <c r="J169" s="435"/>
      <c r="K169" s="435"/>
      <c r="L169" s="435"/>
      <c r="M169" s="435"/>
      <c r="N169" s="435"/>
      <c r="O169" s="435"/>
      <c r="P169" s="435"/>
      <c r="Q169" s="435"/>
    </row>
    <row r="170" spans="1:17" ht="14.25" customHeight="1" x14ac:dyDescent="0.25">
      <c r="A170" s="1215"/>
      <c r="B170" s="1215"/>
      <c r="C170" s="513" t="s">
        <v>360</v>
      </c>
      <c r="D170" s="509">
        <v>2</v>
      </c>
      <c r="E170" s="435"/>
      <c r="F170" s="435"/>
      <c r="G170" s="435"/>
      <c r="H170" s="435"/>
      <c r="I170" s="435"/>
      <c r="J170" s="435"/>
      <c r="K170" s="435"/>
      <c r="L170" s="435"/>
      <c r="M170" s="435"/>
      <c r="N170" s="435"/>
      <c r="O170" s="435"/>
      <c r="P170" s="435"/>
      <c r="Q170" s="435"/>
    </row>
    <row r="171" spans="1:17" ht="14.25" customHeight="1" x14ac:dyDescent="0.25">
      <c r="A171" s="1215"/>
      <c r="B171" s="1215"/>
      <c r="C171" s="513" t="s">
        <v>372</v>
      </c>
      <c r="D171" s="509">
        <v>38</v>
      </c>
      <c r="E171" s="435"/>
      <c r="F171" s="435"/>
      <c r="G171" s="435"/>
      <c r="H171" s="435"/>
      <c r="I171" s="435"/>
      <c r="J171" s="435"/>
      <c r="K171" s="435"/>
      <c r="L171" s="435"/>
      <c r="M171" s="435"/>
      <c r="N171" s="435"/>
      <c r="O171" s="435"/>
      <c r="P171" s="435"/>
      <c r="Q171" s="435"/>
    </row>
    <row r="172" spans="1:17" ht="14.25" customHeight="1" x14ac:dyDescent="0.25">
      <c r="A172" s="1215"/>
      <c r="B172" s="1215"/>
      <c r="C172" s="513" t="s">
        <v>342</v>
      </c>
      <c r="D172" s="509">
        <v>2</v>
      </c>
      <c r="E172" s="435"/>
      <c r="F172" s="435"/>
      <c r="G172" s="435"/>
      <c r="H172" s="435"/>
      <c r="I172" s="435"/>
      <c r="J172" s="435"/>
      <c r="K172" s="435"/>
      <c r="L172" s="435"/>
      <c r="M172" s="435"/>
      <c r="N172" s="435"/>
      <c r="O172" s="435"/>
      <c r="P172" s="435"/>
      <c r="Q172" s="435"/>
    </row>
    <row r="173" spans="1:17" ht="14.25" customHeight="1" x14ac:dyDescent="0.25">
      <c r="A173" s="1215"/>
      <c r="B173" s="1215"/>
      <c r="C173" s="513" t="s">
        <v>379</v>
      </c>
      <c r="D173" s="509">
        <v>12</v>
      </c>
      <c r="E173" s="435"/>
      <c r="F173" s="435"/>
      <c r="G173" s="435"/>
      <c r="H173" s="435"/>
      <c r="I173" s="435"/>
      <c r="J173" s="435"/>
      <c r="K173" s="435"/>
      <c r="L173" s="435"/>
      <c r="M173" s="435"/>
      <c r="N173" s="435"/>
      <c r="O173" s="435"/>
      <c r="P173" s="435"/>
      <c r="Q173" s="435"/>
    </row>
    <row r="174" spans="1:17" ht="14.25" customHeight="1" x14ac:dyDescent="0.25">
      <c r="A174" s="1216"/>
      <c r="B174" s="1216"/>
      <c r="C174" s="513" t="s">
        <v>272</v>
      </c>
      <c r="D174" s="509">
        <v>2</v>
      </c>
      <c r="E174" s="435"/>
      <c r="F174" s="435"/>
      <c r="G174" s="435"/>
      <c r="H174" s="435"/>
      <c r="I174" s="435"/>
      <c r="J174" s="435"/>
      <c r="K174" s="435"/>
      <c r="L174" s="435"/>
      <c r="M174" s="435"/>
      <c r="N174" s="435"/>
      <c r="O174" s="435"/>
      <c r="P174" s="435"/>
      <c r="Q174" s="435"/>
    </row>
    <row r="175" spans="1:17" ht="14.25" customHeight="1" x14ac:dyDescent="0.25">
      <c r="A175" s="518" t="s">
        <v>380</v>
      </c>
      <c r="B175" s="519" t="s">
        <v>120</v>
      </c>
      <c r="C175" s="513" t="s">
        <v>350</v>
      </c>
      <c r="D175" s="509">
        <v>7</v>
      </c>
      <c r="E175" s="435"/>
      <c r="F175" s="435"/>
      <c r="G175" s="435"/>
      <c r="H175" s="435"/>
      <c r="I175" s="435"/>
      <c r="J175" s="435"/>
      <c r="K175" s="435"/>
      <c r="L175" s="435"/>
      <c r="M175" s="435"/>
      <c r="N175" s="435"/>
      <c r="O175" s="435"/>
      <c r="P175" s="435"/>
      <c r="Q175" s="435"/>
    </row>
    <row r="176" spans="1:17" ht="14.25" customHeight="1" x14ac:dyDescent="0.25">
      <c r="A176" s="518" t="s">
        <v>334</v>
      </c>
      <c r="B176" s="519" t="s">
        <v>21</v>
      </c>
      <c r="C176" s="513" t="s">
        <v>336</v>
      </c>
      <c r="D176" s="509">
        <v>1</v>
      </c>
      <c r="E176" s="435"/>
      <c r="F176" s="435"/>
      <c r="G176" s="435"/>
      <c r="H176" s="435"/>
      <c r="I176" s="435"/>
      <c r="J176" s="435"/>
      <c r="K176" s="435"/>
      <c r="L176" s="435"/>
      <c r="M176" s="435"/>
      <c r="N176" s="435"/>
      <c r="O176" s="435"/>
      <c r="P176" s="435"/>
      <c r="Q176" s="435"/>
    </row>
    <row r="177" spans="1:17" ht="14.25" customHeight="1" x14ac:dyDescent="0.25">
      <c r="A177" s="559"/>
      <c r="B177" s="559"/>
      <c r="C177" s="525"/>
      <c r="D177" s="560">
        <f>SUM(D159:D176)</f>
        <v>210</v>
      </c>
      <c r="E177" s="435"/>
      <c r="F177" s="435"/>
      <c r="G177" s="435"/>
      <c r="H177" s="435"/>
      <c r="I177" s="435"/>
      <c r="J177" s="435"/>
      <c r="K177" s="435"/>
      <c r="L177" s="435"/>
      <c r="M177" s="435"/>
      <c r="N177" s="435"/>
      <c r="O177" s="435"/>
      <c r="P177" s="435"/>
      <c r="Q177" s="435"/>
    </row>
    <row r="178" spans="1:17" ht="14.25" customHeight="1" x14ac:dyDescent="0.25">
      <c r="A178" s="1226" t="s">
        <v>381</v>
      </c>
      <c r="B178" s="1226"/>
      <c r="C178" s="1226"/>
      <c r="D178" s="1226"/>
      <c r="E178" s="435"/>
      <c r="F178" s="435"/>
      <c r="G178" s="435"/>
      <c r="H178" s="435"/>
      <c r="I178" s="435"/>
      <c r="J178" s="435"/>
      <c r="K178" s="435"/>
      <c r="L178" s="435"/>
      <c r="M178" s="435"/>
      <c r="N178" s="435"/>
      <c r="O178" s="435"/>
      <c r="P178" s="435"/>
      <c r="Q178" s="435"/>
    </row>
    <row r="179" spans="1:17" ht="14.25" customHeight="1" x14ac:dyDescent="0.25">
      <c r="A179" s="1218" t="s">
        <v>382</v>
      </c>
      <c r="B179" s="522" t="s">
        <v>256</v>
      </c>
      <c r="C179" s="1218" t="s">
        <v>331</v>
      </c>
      <c r="D179" s="522">
        <v>1</v>
      </c>
      <c r="E179" s="435"/>
      <c r="F179" s="435"/>
      <c r="G179" s="435"/>
      <c r="H179" s="435"/>
      <c r="I179" s="435"/>
      <c r="J179" s="435"/>
      <c r="K179" s="435"/>
      <c r="L179" s="435"/>
      <c r="M179" s="435"/>
      <c r="N179" s="435"/>
      <c r="O179" s="435"/>
      <c r="P179" s="435"/>
      <c r="Q179" s="435"/>
    </row>
    <row r="180" spans="1:17" ht="14.25" customHeight="1" x14ac:dyDescent="0.25">
      <c r="A180" s="1220"/>
      <c r="B180" s="522" t="s">
        <v>256</v>
      </c>
      <c r="C180" s="1220"/>
      <c r="D180" s="522">
        <v>1</v>
      </c>
      <c r="F180" s="447"/>
      <c r="G180" s="447"/>
      <c r="H180" s="447"/>
      <c r="I180" s="447"/>
      <c r="J180" s="447"/>
      <c r="K180" s="447"/>
      <c r="L180" s="447"/>
      <c r="M180" s="447"/>
      <c r="N180" s="447"/>
      <c r="O180" s="447"/>
      <c r="P180" s="447"/>
      <c r="Q180" s="435"/>
    </row>
    <row r="181" spans="1:17" ht="17.25" customHeight="1" x14ac:dyDescent="0.25">
      <c r="A181" s="1201" t="s">
        <v>383</v>
      </c>
      <c r="B181" s="522" t="s">
        <v>254</v>
      </c>
      <c r="C181" s="522" t="s">
        <v>340</v>
      </c>
      <c r="D181" s="522">
        <v>1</v>
      </c>
      <c r="E181"/>
      <c r="F181"/>
      <c r="G181"/>
      <c r="H181"/>
      <c r="I181"/>
      <c r="J181"/>
      <c r="K181"/>
      <c r="L181"/>
      <c r="M181"/>
      <c r="N181"/>
      <c r="O181"/>
      <c r="P181"/>
    </row>
    <row r="182" spans="1:17" ht="12" customHeight="1" x14ac:dyDescent="0.25">
      <c r="A182" s="1203"/>
      <c r="B182" s="522" t="s">
        <v>254</v>
      </c>
      <c r="C182" s="522" t="s">
        <v>340</v>
      </c>
      <c r="D182" s="522">
        <v>1</v>
      </c>
      <c r="E182"/>
      <c r="F182"/>
      <c r="G182"/>
      <c r="H182"/>
      <c r="I182"/>
      <c r="J182"/>
      <c r="K182"/>
      <c r="L182"/>
      <c r="M182"/>
      <c r="N182"/>
      <c r="O182"/>
      <c r="P182"/>
    </row>
    <row r="183" spans="1:17" ht="15.75" customHeight="1" x14ac:dyDescent="0.25">
      <c r="A183" s="523" t="s">
        <v>385</v>
      </c>
      <c r="B183" s="526" t="s">
        <v>145</v>
      </c>
      <c r="C183" s="526" t="s">
        <v>313</v>
      </c>
      <c r="D183" s="573">
        <v>1</v>
      </c>
      <c r="F183" s="447"/>
      <c r="G183" s="447"/>
      <c r="H183" s="447"/>
      <c r="I183" s="447"/>
      <c r="J183" s="447"/>
      <c r="K183" s="447"/>
      <c r="L183" s="447"/>
      <c r="M183" s="447"/>
      <c r="N183" s="447"/>
      <c r="O183" s="447"/>
      <c r="P183" s="447"/>
      <c r="Q183" s="435"/>
    </row>
    <row r="184" spans="1:17" ht="11.25" customHeight="1" x14ac:dyDescent="0.25">
      <c r="A184" s="1218" t="s">
        <v>386</v>
      </c>
      <c r="B184" s="522" t="s">
        <v>214</v>
      </c>
      <c r="C184" s="522" t="s">
        <v>365</v>
      </c>
      <c r="D184" s="522">
        <v>1</v>
      </c>
      <c r="F184" s="447"/>
      <c r="G184" s="447"/>
      <c r="H184" s="447"/>
      <c r="I184" s="447"/>
      <c r="J184" s="447"/>
      <c r="K184" s="447"/>
      <c r="L184" s="447"/>
      <c r="M184" s="447"/>
      <c r="N184" s="447"/>
      <c r="O184" s="447"/>
      <c r="P184" s="447"/>
      <c r="Q184" s="435"/>
    </row>
    <row r="185" spans="1:17" ht="12.75" customHeight="1" x14ac:dyDescent="0.25">
      <c r="A185" s="1222"/>
      <c r="B185" s="522" t="s">
        <v>214</v>
      </c>
      <c r="C185" s="522" t="s">
        <v>365</v>
      </c>
      <c r="D185" s="522">
        <v>1</v>
      </c>
      <c r="F185" s="447"/>
      <c r="G185" s="447"/>
      <c r="H185" s="447"/>
      <c r="I185" s="447"/>
      <c r="J185" s="447"/>
      <c r="K185" s="447"/>
      <c r="L185" s="447"/>
      <c r="M185" s="447"/>
      <c r="N185" s="447"/>
      <c r="O185" s="447"/>
      <c r="P185" s="447"/>
      <c r="Q185" s="435"/>
    </row>
    <row r="186" spans="1:17" ht="12.75" customHeight="1" x14ac:dyDescent="0.25">
      <c r="A186" s="1218" t="s">
        <v>387</v>
      </c>
      <c r="B186" s="522" t="s">
        <v>347</v>
      </c>
      <c r="C186" s="522" t="s">
        <v>276</v>
      </c>
      <c r="D186" s="522">
        <v>1</v>
      </c>
      <c r="F186" s="447"/>
      <c r="G186" s="447"/>
      <c r="H186" s="447"/>
      <c r="I186" s="447"/>
      <c r="J186" s="447"/>
      <c r="K186" s="447"/>
      <c r="L186" s="447"/>
      <c r="M186" s="447"/>
      <c r="N186" s="447"/>
      <c r="O186" s="447"/>
      <c r="P186" s="447"/>
      <c r="Q186" s="435"/>
    </row>
    <row r="187" spans="1:17" ht="13.5" customHeight="1" x14ac:dyDescent="0.25">
      <c r="A187" s="1219"/>
      <c r="B187" s="522" t="s">
        <v>388</v>
      </c>
      <c r="C187" s="522" t="s">
        <v>276</v>
      </c>
      <c r="D187" s="522">
        <v>1</v>
      </c>
      <c r="E187" s="435"/>
      <c r="F187" s="435"/>
      <c r="G187" s="435"/>
      <c r="H187" s="435"/>
      <c r="I187" s="435"/>
      <c r="J187" s="435"/>
      <c r="K187" s="435"/>
      <c r="L187" s="435"/>
      <c r="M187" s="435"/>
      <c r="N187" s="435"/>
      <c r="O187" s="435"/>
      <c r="P187" s="435"/>
      <c r="Q187" s="435"/>
    </row>
    <row r="188" spans="1:17" ht="15" customHeight="1" x14ac:dyDescent="0.25">
      <c r="A188" s="1219"/>
      <c r="B188" s="522" t="s">
        <v>389</v>
      </c>
      <c r="C188" s="522" t="s">
        <v>276</v>
      </c>
      <c r="D188" s="522">
        <v>1</v>
      </c>
      <c r="F188" s="447"/>
      <c r="G188" s="447"/>
      <c r="H188" s="447"/>
      <c r="I188" s="447"/>
      <c r="J188" s="447"/>
      <c r="K188" s="447"/>
      <c r="L188" s="447"/>
      <c r="M188" s="447"/>
      <c r="N188" s="447"/>
      <c r="O188" s="447"/>
      <c r="P188" s="447"/>
      <c r="Q188" s="435"/>
    </row>
    <row r="189" spans="1:17" ht="14.25" customHeight="1" x14ac:dyDescent="0.25">
      <c r="A189" s="1219"/>
      <c r="B189" s="522" t="s">
        <v>388</v>
      </c>
      <c r="C189" s="522" t="s">
        <v>276</v>
      </c>
      <c r="D189" s="522">
        <v>1</v>
      </c>
      <c r="F189" s="447"/>
      <c r="G189" s="447"/>
      <c r="H189" s="447"/>
      <c r="I189" s="447"/>
      <c r="J189" s="447"/>
      <c r="K189" s="447"/>
      <c r="L189" s="447"/>
      <c r="M189" s="447"/>
      <c r="N189" s="447"/>
      <c r="O189" s="447"/>
      <c r="P189" s="447"/>
      <c r="Q189" s="435"/>
    </row>
    <row r="190" spans="1:17" ht="12" customHeight="1" x14ac:dyDescent="0.25">
      <c r="A190" s="1220"/>
      <c r="B190" s="522" t="s">
        <v>388</v>
      </c>
      <c r="C190" s="522" t="s">
        <v>276</v>
      </c>
      <c r="D190" s="522">
        <v>1</v>
      </c>
      <c r="F190" s="447"/>
      <c r="G190" s="447"/>
      <c r="H190" s="447"/>
      <c r="I190" s="447"/>
      <c r="J190" s="447"/>
      <c r="K190" s="447"/>
      <c r="L190" s="447"/>
      <c r="M190" s="447"/>
      <c r="N190" s="447"/>
      <c r="O190" s="447"/>
      <c r="P190" s="447"/>
      <c r="Q190" s="435"/>
    </row>
    <row r="191" spans="1:17" ht="18.75" customHeight="1" x14ac:dyDescent="0.25">
      <c r="A191" s="523" t="s">
        <v>390</v>
      </c>
      <c r="B191" s="522" t="s">
        <v>180</v>
      </c>
      <c r="C191" s="522" t="s">
        <v>325</v>
      </c>
      <c r="D191" s="522">
        <v>1</v>
      </c>
      <c r="F191" s="447"/>
      <c r="G191" s="447"/>
      <c r="H191" s="447"/>
      <c r="I191" s="447"/>
      <c r="J191" s="447"/>
      <c r="K191" s="447"/>
      <c r="L191" s="447"/>
      <c r="M191" s="447"/>
      <c r="N191" s="447"/>
      <c r="O191" s="447"/>
      <c r="P191" s="447"/>
      <c r="Q191" s="435"/>
    </row>
    <row r="192" spans="1:17" ht="18.75" customHeight="1" x14ac:dyDescent="0.25">
      <c r="A192" s="523"/>
      <c r="B192" s="522"/>
      <c r="C192" s="522"/>
      <c r="D192" s="544">
        <f>SUM(D179:D191)</f>
        <v>13</v>
      </c>
      <c r="F192" s="447"/>
      <c r="G192" s="447"/>
      <c r="H192" s="447"/>
      <c r="I192" s="447"/>
      <c r="J192" s="447"/>
      <c r="K192" s="447"/>
      <c r="L192" s="447"/>
      <c r="M192" s="447"/>
      <c r="N192" s="447"/>
      <c r="O192" s="447"/>
      <c r="P192" s="447"/>
      <c r="Q192" s="435"/>
    </row>
    <row r="193" spans="1:17" ht="12.75" customHeight="1" x14ac:dyDescent="0.25">
      <c r="A193" s="1221" t="s">
        <v>391</v>
      </c>
      <c r="B193" s="1221"/>
      <c r="C193" s="1221"/>
      <c r="D193" s="1221"/>
      <c r="F193" s="447"/>
      <c r="G193" s="447"/>
      <c r="H193" s="447"/>
      <c r="I193" s="447"/>
      <c r="J193" s="447"/>
      <c r="K193" s="447"/>
      <c r="L193" s="447"/>
      <c r="M193" s="447"/>
      <c r="N193" s="447"/>
      <c r="O193" s="447"/>
      <c r="P193" s="447"/>
      <c r="Q193" s="435"/>
    </row>
    <row r="194" spans="1:17" ht="14.25" customHeight="1" x14ac:dyDescent="0.25">
      <c r="A194" s="527"/>
      <c r="B194" s="527"/>
      <c r="C194" s="504"/>
      <c r="D194" s="545"/>
      <c r="F194" s="447"/>
      <c r="G194" s="447"/>
      <c r="H194" s="447"/>
      <c r="I194" s="447"/>
      <c r="J194" s="447"/>
      <c r="K194" s="447"/>
      <c r="L194" s="447"/>
      <c r="M194" s="447"/>
      <c r="N194" s="447"/>
      <c r="O194" s="447"/>
      <c r="P194" s="447"/>
      <c r="Q194" s="435"/>
    </row>
    <row r="195" spans="1:17" s="473" customFormat="1" ht="15" customHeight="1" x14ac:dyDescent="0.2">
      <c r="A195" s="523" t="s">
        <v>390</v>
      </c>
      <c r="B195" s="522" t="s">
        <v>180</v>
      </c>
      <c r="C195" s="522" t="s">
        <v>325</v>
      </c>
      <c r="D195" s="561">
        <v>1</v>
      </c>
      <c r="E195" s="553"/>
      <c r="F195" s="472"/>
      <c r="G195" s="472"/>
      <c r="H195" s="472"/>
      <c r="I195" s="472"/>
      <c r="J195" s="472"/>
      <c r="K195" s="472"/>
      <c r="L195" s="472"/>
      <c r="M195" s="472"/>
      <c r="N195" s="472"/>
      <c r="O195" s="472"/>
      <c r="P195" s="472"/>
      <c r="Q195" s="472"/>
    </row>
    <row r="196" spans="1:17" ht="12" customHeight="1" x14ac:dyDescent="0.25">
      <c r="A196" s="521"/>
      <c r="B196" s="520"/>
      <c r="C196" s="520"/>
      <c r="D196" s="546">
        <f>SUM(D195)</f>
        <v>1</v>
      </c>
      <c r="E196" s="528"/>
      <c r="F196" s="447"/>
      <c r="G196" s="447"/>
      <c r="H196" s="447"/>
      <c r="I196" s="447"/>
      <c r="J196" s="447"/>
      <c r="K196" s="447"/>
      <c r="L196" s="447"/>
      <c r="M196" s="447"/>
      <c r="N196" s="447"/>
      <c r="O196" s="447"/>
      <c r="P196" s="447"/>
      <c r="Q196" s="435"/>
    </row>
    <row r="197" spans="1:17" ht="12" customHeight="1" x14ac:dyDescent="0.25">
      <c r="A197" s="1221" t="s">
        <v>395</v>
      </c>
      <c r="B197" s="1221"/>
      <c r="C197" s="1221"/>
      <c r="D197" s="1221"/>
      <c r="E197" s="528"/>
      <c r="F197" s="447"/>
      <c r="G197" s="447"/>
      <c r="H197" s="447"/>
      <c r="I197" s="447"/>
      <c r="J197" s="447"/>
      <c r="K197" s="447"/>
      <c r="L197" s="447"/>
      <c r="M197" s="447"/>
      <c r="N197" s="447"/>
      <c r="O197" s="447"/>
      <c r="P197" s="447"/>
      <c r="Q197" s="435"/>
    </row>
    <row r="198" spans="1:17" s="473" customFormat="1" ht="18.75" customHeight="1" x14ac:dyDescent="0.2">
      <c r="A198" s="566" t="s">
        <v>383</v>
      </c>
      <c r="B198" s="535" t="s">
        <v>254</v>
      </c>
      <c r="C198" s="541" t="s">
        <v>340</v>
      </c>
      <c r="D198" s="572">
        <v>1</v>
      </c>
      <c r="E198" s="553"/>
      <c r="F198" s="471"/>
      <c r="G198" s="471"/>
      <c r="H198" s="471"/>
      <c r="I198" s="471"/>
      <c r="J198" s="471"/>
      <c r="K198" s="471"/>
      <c r="L198" s="471"/>
      <c r="M198" s="471"/>
      <c r="N198" s="471"/>
      <c r="O198" s="471"/>
      <c r="P198" s="471"/>
      <c r="Q198" s="472"/>
    </row>
    <row r="199" spans="1:17" s="473" customFormat="1" ht="12" customHeight="1" x14ac:dyDescent="0.2">
      <c r="A199" s="539" t="s">
        <v>392</v>
      </c>
      <c r="B199" s="1229" t="s">
        <v>393</v>
      </c>
      <c r="C199" s="541" t="s">
        <v>394</v>
      </c>
      <c r="D199" s="572">
        <v>1</v>
      </c>
      <c r="E199" s="553"/>
      <c r="F199" s="471"/>
      <c r="G199" s="471"/>
      <c r="H199" s="471"/>
      <c r="I199" s="471"/>
      <c r="J199" s="471"/>
      <c r="K199" s="471"/>
      <c r="L199" s="471"/>
      <c r="M199" s="471"/>
      <c r="N199" s="471"/>
      <c r="O199" s="471"/>
      <c r="P199" s="471"/>
      <c r="Q199" s="472"/>
    </row>
    <row r="200" spans="1:17" s="473" customFormat="1" ht="12" customHeight="1" x14ac:dyDescent="0.2">
      <c r="A200" s="540"/>
      <c r="B200" s="1230"/>
      <c r="C200" s="541" t="s">
        <v>394</v>
      </c>
      <c r="D200" s="572">
        <v>1</v>
      </c>
      <c r="E200" s="553"/>
      <c r="F200" s="471"/>
      <c r="G200" s="471"/>
      <c r="H200" s="471"/>
      <c r="I200" s="471"/>
      <c r="J200" s="471"/>
      <c r="K200" s="471"/>
      <c r="L200" s="471"/>
      <c r="M200" s="471"/>
      <c r="N200" s="471"/>
      <c r="O200" s="471"/>
      <c r="P200" s="471"/>
      <c r="Q200" s="472"/>
    </row>
    <row r="201" spans="1:17" s="473" customFormat="1" ht="12" customHeight="1" x14ac:dyDescent="0.2">
      <c r="A201" s="540"/>
      <c r="B201" s="1230"/>
      <c r="C201" s="541" t="s">
        <v>394</v>
      </c>
      <c r="D201" s="572">
        <v>1</v>
      </c>
      <c r="E201" s="553"/>
      <c r="F201" s="471"/>
      <c r="G201" s="471"/>
      <c r="H201" s="471"/>
      <c r="I201" s="471"/>
      <c r="J201" s="471"/>
      <c r="K201" s="471"/>
      <c r="L201" s="471"/>
      <c r="M201" s="471"/>
      <c r="N201" s="471"/>
      <c r="O201" s="471"/>
      <c r="P201" s="471"/>
      <c r="Q201" s="472"/>
    </row>
    <row r="202" spans="1:17" s="473" customFormat="1" ht="12" customHeight="1" x14ac:dyDescent="0.2">
      <c r="A202" s="540"/>
      <c r="B202" s="1230"/>
      <c r="C202" s="541" t="s">
        <v>394</v>
      </c>
      <c r="D202" s="572">
        <v>1</v>
      </c>
      <c r="E202" s="553"/>
      <c r="F202" s="471"/>
      <c r="G202" s="471"/>
      <c r="H202" s="471"/>
      <c r="I202" s="471"/>
      <c r="J202" s="471"/>
      <c r="K202" s="471"/>
      <c r="L202" s="471"/>
      <c r="M202" s="471"/>
      <c r="N202" s="471"/>
      <c r="O202" s="471"/>
      <c r="P202" s="471"/>
      <c r="Q202" s="472"/>
    </row>
    <row r="203" spans="1:17" s="473" customFormat="1" ht="12" customHeight="1" x14ac:dyDescent="0.2">
      <c r="A203" s="540"/>
      <c r="B203" s="1230"/>
      <c r="C203" s="541" t="s">
        <v>394</v>
      </c>
      <c r="D203" s="572">
        <v>1</v>
      </c>
      <c r="E203" s="553"/>
      <c r="F203" s="471"/>
      <c r="G203" s="471"/>
      <c r="H203" s="471"/>
      <c r="I203" s="471"/>
      <c r="J203" s="471"/>
      <c r="K203" s="471"/>
      <c r="L203" s="471"/>
      <c r="M203" s="471"/>
      <c r="N203" s="471"/>
      <c r="O203" s="471"/>
      <c r="P203" s="471"/>
      <c r="Q203" s="472"/>
    </row>
    <row r="204" spans="1:17" s="473" customFormat="1" ht="12" customHeight="1" x14ac:dyDescent="0.2">
      <c r="A204" s="540"/>
      <c r="B204" s="1230"/>
      <c r="C204" s="541" t="s">
        <v>394</v>
      </c>
      <c r="D204" s="572">
        <v>1</v>
      </c>
      <c r="E204" s="553"/>
      <c r="F204" s="471"/>
      <c r="G204" s="471"/>
      <c r="H204" s="471"/>
      <c r="I204" s="471"/>
      <c r="J204" s="471"/>
      <c r="K204" s="471"/>
      <c r="L204" s="471"/>
      <c r="M204" s="471"/>
      <c r="N204" s="471"/>
      <c r="O204" s="471"/>
      <c r="P204" s="471"/>
      <c r="Q204" s="472"/>
    </row>
    <row r="205" spans="1:17" s="473" customFormat="1" ht="12" customHeight="1" x14ac:dyDescent="0.2">
      <c r="A205" s="540"/>
      <c r="B205" s="1230"/>
      <c r="C205" s="541" t="s">
        <v>394</v>
      </c>
      <c r="D205" s="572">
        <v>1</v>
      </c>
      <c r="E205" s="553"/>
      <c r="F205" s="471"/>
      <c r="G205" s="471"/>
      <c r="H205" s="471"/>
      <c r="I205" s="471"/>
      <c r="J205" s="471"/>
      <c r="K205" s="471"/>
      <c r="L205" s="471"/>
      <c r="M205" s="471"/>
      <c r="N205" s="471"/>
      <c r="O205" s="471"/>
      <c r="P205" s="471"/>
      <c r="Q205" s="472"/>
    </row>
    <row r="206" spans="1:17" s="473" customFormat="1" ht="12" customHeight="1" x14ac:dyDescent="0.2">
      <c r="A206" s="542"/>
      <c r="B206" s="1231"/>
      <c r="C206" s="541" t="s">
        <v>394</v>
      </c>
      <c r="D206" s="572">
        <v>1</v>
      </c>
      <c r="E206" s="553"/>
      <c r="F206" s="471"/>
      <c r="G206" s="471"/>
      <c r="H206" s="471"/>
      <c r="I206" s="471"/>
      <c r="J206" s="471"/>
      <c r="K206" s="471"/>
      <c r="L206" s="471"/>
      <c r="M206" s="471"/>
      <c r="N206" s="471"/>
      <c r="O206" s="471"/>
      <c r="P206" s="471"/>
      <c r="Q206" s="472"/>
    </row>
    <row r="207" spans="1:17" ht="12" customHeight="1" x14ac:dyDescent="0.25">
      <c r="A207" s="531"/>
      <c r="B207" s="532"/>
      <c r="C207" s="529"/>
      <c r="D207" s="547">
        <f>SUM(D198:D206)</f>
        <v>9</v>
      </c>
      <c r="E207" s="528"/>
      <c r="F207" s="447"/>
      <c r="G207" s="447"/>
      <c r="H207" s="447"/>
      <c r="I207" s="447"/>
      <c r="J207" s="447"/>
      <c r="K207" s="447"/>
      <c r="L207" s="447"/>
      <c r="M207" s="447"/>
      <c r="N207" s="447"/>
      <c r="O207" s="447"/>
      <c r="P207" s="447"/>
      <c r="Q207" s="435"/>
    </row>
    <row r="208" spans="1:17" ht="12" customHeight="1" x14ac:dyDescent="0.25">
      <c r="A208" s="1221" t="s">
        <v>397</v>
      </c>
      <c r="B208" s="1221"/>
      <c r="C208" s="1221"/>
      <c r="D208" s="1221"/>
      <c r="E208" s="528"/>
      <c r="F208" s="447"/>
      <c r="G208" s="447"/>
      <c r="H208" s="447"/>
      <c r="I208" s="447"/>
      <c r="J208" s="447"/>
      <c r="K208" s="447"/>
      <c r="L208" s="447"/>
      <c r="M208" s="447"/>
      <c r="N208" s="447"/>
      <c r="O208" s="447"/>
      <c r="P208" s="447"/>
      <c r="Q208" s="435"/>
    </row>
    <row r="209" spans="1:17" ht="12" customHeight="1" x14ac:dyDescent="0.25">
      <c r="A209" s="1236" t="s">
        <v>396</v>
      </c>
      <c r="B209" s="1237"/>
      <c r="C209" s="1237"/>
      <c r="D209" s="1237"/>
      <c r="E209" s="533"/>
      <c r="F209" s="447"/>
      <c r="G209" s="447"/>
      <c r="H209" s="447"/>
      <c r="I209" s="447"/>
      <c r="J209" s="447"/>
      <c r="K209" s="447"/>
      <c r="L209" s="447"/>
      <c r="M209" s="447"/>
      <c r="N209" s="447"/>
      <c r="O209" s="447"/>
      <c r="P209" s="447"/>
      <c r="Q209" s="435"/>
    </row>
    <row r="210" spans="1:17" ht="12" customHeight="1" x14ac:dyDescent="0.25">
      <c r="A210" s="1242" t="s">
        <v>392</v>
      </c>
      <c r="B210" s="1229" t="s">
        <v>393</v>
      </c>
      <c r="C210" s="1229" t="s">
        <v>394</v>
      </c>
      <c r="D210" s="570">
        <v>1</v>
      </c>
      <c r="E210" s="488"/>
      <c r="F210" s="447"/>
      <c r="G210" s="447"/>
      <c r="H210" s="447"/>
      <c r="I210" s="447"/>
      <c r="J210" s="447"/>
      <c r="K210" s="447"/>
      <c r="L210" s="447"/>
      <c r="M210" s="447"/>
      <c r="N210" s="447"/>
      <c r="O210" s="447"/>
      <c r="P210" s="447"/>
      <c r="Q210" s="435"/>
    </row>
    <row r="211" spans="1:17" ht="12" customHeight="1" x14ac:dyDescent="0.25">
      <c r="A211" s="1243"/>
      <c r="B211" s="1230"/>
      <c r="C211" s="1230"/>
      <c r="D211" s="571">
        <v>1</v>
      </c>
      <c r="F211" s="447"/>
      <c r="G211" s="447"/>
      <c r="H211" s="447"/>
      <c r="I211" s="447"/>
      <c r="J211" s="447"/>
      <c r="K211" s="447"/>
      <c r="L211" s="447"/>
      <c r="M211" s="447"/>
      <c r="N211" s="447"/>
      <c r="O211" s="447"/>
      <c r="P211" s="447"/>
      <c r="Q211" s="435"/>
    </row>
    <row r="212" spans="1:17" ht="12" customHeight="1" x14ac:dyDescent="0.25">
      <c r="A212" s="1243"/>
      <c r="B212" s="1230"/>
      <c r="C212" s="1230"/>
      <c r="D212" s="571">
        <v>1</v>
      </c>
      <c r="F212" s="447"/>
      <c r="G212" s="447"/>
      <c r="H212" s="447"/>
      <c r="I212" s="447"/>
      <c r="J212" s="447"/>
      <c r="K212" s="447"/>
      <c r="L212" s="447"/>
      <c r="M212" s="447"/>
      <c r="N212" s="447"/>
      <c r="O212" s="447"/>
      <c r="P212" s="447"/>
      <c r="Q212" s="435"/>
    </row>
    <row r="213" spans="1:17" ht="12" customHeight="1" x14ac:dyDescent="0.25">
      <c r="A213" s="1243"/>
      <c r="B213" s="1230"/>
      <c r="C213" s="1230"/>
      <c r="D213" s="571">
        <v>1</v>
      </c>
      <c r="F213" s="447"/>
      <c r="G213" s="447"/>
      <c r="H213" s="447"/>
      <c r="I213" s="447"/>
      <c r="J213" s="447"/>
      <c r="K213" s="447"/>
      <c r="L213" s="447"/>
      <c r="M213" s="447"/>
      <c r="N213" s="447"/>
      <c r="O213" s="447"/>
      <c r="P213" s="447"/>
      <c r="Q213" s="435"/>
    </row>
    <row r="214" spans="1:17" ht="12" customHeight="1" x14ac:dyDescent="0.25">
      <c r="A214" s="1243"/>
      <c r="B214" s="1230"/>
      <c r="C214" s="1230"/>
      <c r="D214" s="571">
        <v>1</v>
      </c>
      <c r="F214" s="447"/>
      <c r="G214" s="447"/>
      <c r="H214" s="447"/>
      <c r="I214" s="447"/>
      <c r="J214" s="447"/>
      <c r="K214" s="447"/>
      <c r="L214" s="447"/>
      <c r="M214" s="447"/>
      <c r="N214" s="447"/>
      <c r="O214" s="447"/>
      <c r="P214" s="447"/>
      <c r="Q214" s="435"/>
    </row>
    <row r="215" spans="1:17" ht="12" customHeight="1" x14ac:dyDescent="0.25">
      <c r="A215" s="1244"/>
      <c r="B215" s="1231"/>
      <c r="C215" s="1231"/>
      <c r="D215" s="571">
        <v>1</v>
      </c>
      <c r="F215" s="447"/>
      <c r="G215" s="447"/>
      <c r="H215" s="447"/>
      <c r="I215" s="447"/>
      <c r="J215" s="447"/>
      <c r="K215" s="447"/>
      <c r="L215" s="447"/>
      <c r="M215" s="447"/>
      <c r="N215" s="447"/>
      <c r="O215" s="447"/>
      <c r="P215" s="447"/>
      <c r="Q215" s="435"/>
    </row>
    <row r="216" spans="1:17" ht="12" customHeight="1" x14ac:dyDescent="0.25">
      <c r="A216" s="562"/>
      <c r="B216" s="563"/>
      <c r="C216" s="563"/>
      <c r="D216" s="564">
        <f>SUM(D210:D215)</f>
        <v>6</v>
      </c>
      <c r="F216" s="447"/>
      <c r="G216" s="447"/>
      <c r="H216" s="447"/>
      <c r="I216" s="447"/>
      <c r="J216" s="447"/>
      <c r="K216" s="447"/>
      <c r="L216" s="447"/>
      <c r="M216" s="447"/>
      <c r="N216" s="447"/>
      <c r="O216" s="447"/>
      <c r="P216" s="447"/>
      <c r="Q216" s="435"/>
    </row>
    <row r="217" spans="1:17" ht="12" customHeight="1" x14ac:dyDescent="0.25">
      <c r="A217" s="1241" t="s">
        <v>405</v>
      </c>
      <c r="B217" s="1241"/>
      <c r="C217" s="1241"/>
      <c r="D217" s="1241"/>
      <c r="E217" s="528"/>
      <c r="F217" s="447"/>
      <c r="G217" s="447"/>
      <c r="H217" s="447"/>
      <c r="I217" s="447"/>
      <c r="J217" s="447"/>
      <c r="K217" s="447"/>
      <c r="L217" s="447"/>
      <c r="M217" s="447"/>
      <c r="N217" s="447"/>
      <c r="O217" s="447"/>
      <c r="P217" s="447"/>
      <c r="Q217" s="435"/>
    </row>
    <row r="218" spans="1:17" ht="18" customHeight="1" x14ac:dyDescent="0.25">
      <c r="A218" s="536" t="s">
        <v>398</v>
      </c>
      <c r="B218" s="537" t="s">
        <v>309</v>
      </c>
      <c r="C218" s="538" t="s">
        <v>400</v>
      </c>
      <c r="D218" s="567" t="s">
        <v>399</v>
      </c>
      <c r="F218" s="447"/>
      <c r="G218" s="447"/>
      <c r="H218" s="447"/>
      <c r="I218" s="447"/>
      <c r="J218" s="447"/>
      <c r="K218" s="447"/>
      <c r="L218" s="447"/>
      <c r="M218" s="447"/>
      <c r="N218" s="447"/>
      <c r="O218" s="447"/>
      <c r="P218" s="447"/>
      <c r="Q218" s="435"/>
    </row>
    <row r="219" spans="1:17" ht="18" customHeight="1" x14ac:dyDescent="0.25">
      <c r="A219" s="536" t="s">
        <v>401</v>
      </c>
      <c r="B219" s="537" t="s">
        <v>309</v>
      </c>
      <c r="C219" s="538" t="s">
        <v>331</v>
      </c>
      <c r="D219" s="567" t="s">
        <v>402</v>
      </c>
      <c r="F219" s="447"/>
      <c r="G219" s="447"/>
      <c r="H219" s="447"/>
      <c r="I219" s="447"/>
      <c r="J219" s="447"/>
      <c r="K219" s="447"/>
      <c r="L219" s="447"/>
      <c r="M219" s="447"/>
      <c r="N219" s="447"/>
      <c r="O219" s="447"/>
      <c r="P219" s="447"/>
      <c r="Q219" s="435"/>
    </row>
    <row r="220" spans="1:17" ht="18" customHeight="1" x14ac:dyDescent="0.25">
      <c r="A220" s="536" t="s">
        <v>403</v>
      </c>
      <c r="B220" s="537" t="s">
        <v>171</v>
      </c>
      <c r="C220" s="538" t="s">
        <v>342</v>
      </c>
      <c r="D220" s="567" t="s">
        <v>402</v>
      </c>
      <c r="F220" s="447"/>
      <c r="G220" s="447"/>
      <c r="H220" s="447"/>
      <c r="I220" s="447"/>
      <c r="J220" s="447"/>
      <c r="K220" s="447"/>
      <c r="L220" s="447"/>
      <c r="M220" s="447"/>
      <c r="N220" s="447"/>
      <c r="O220" s="447"/>
      <c r="P220" s="447"/>
      <c r="Q220" s="435"/>
    </row>
    <row r="221" spans="1:17" ht="18" customHeight="1" x14ac:dyDescent="0.25">
      <c r="A221" s="1242" t="s">
        <v>404</v>
      </c>
      <c r="B221" s="1242" t="s">
        <v>152</v>
      </c>
      <c r="C221" s="538" t="s">
        <v>281</v>
      </c>
      <c r="D221" s="567" t="s">
        <v>399</v>
      </c>
      <c r="F221" s="447"/>
      <c r="G221" s="447"/>
      <c r="H221" s="447"/>
      <c r="I221" s="447"/>
      <c r="J221" s="447"/>
      <c r="K221" s="447"/>
      <c r="L221" s="447"/>
      <c r="M221" s="447"/>
      <c r="N221" s="447"/>
      <c r="O221" s="447"/>
      <c r="P221" s="447"/>
      <c r="Q221" s="435"/>
    </row>
    <row r="222" spans="1:17" ht="18" customHeight="1" x14ac:dyDescent="0.25">
      <c r="A222" s="1243"/>
      <c r="B222" s="1243"/>
      <c r="C222" s="538" t="s">
        <v>281</v>
      </c>
      <c r="D222" s="567" t="s">
        <v>399</v>
      </c>
      <c r="F222" s="447"/>
      <c r="G222" s="447"/>
      <c r="H222" s="447"/>
      <c r="I222" s="447"/>
      <c r="J222" s="447"/>
      <c r="K222" s="447"/>
      <c r="L222" s="447"/>
      <c r="M222" s="447"/>
      <c r="N222" s="447"/>
      <c r="O222" s="447"/>
      <c r="P222" s="447"/>
      <c r="Q222" s="435"/>
    </row>
    <row r="223" spans="1:17" ht="18" customHeight="1" x14ac:dyDescent="0.25">
      <c r="A223" s="1244"/>
      <c r="B223" s="1244"/>
      <c r="C223" s="538" t="s">
        <v>281</v>
      </c>
      <c r="D223" s="567" t="s">
        <v>399</v>
      </c>
      <c r="F223" s="447"/>
      <c r="G223" s="447"/>
      <c r="H223" s="447"/>
      <c r="I223" s="447"/>
      <c r="J223" s="447"/>
      <c r="K223" s="447"/>
      <c r="L223" s="447"/>
      <c r="M223" s="447"/>
      <c r="N223" s="447"/>
      <c r="O223" s="447"/>
      <c r="P223" s="447"/>
      <c r="Q223" s="435"/>
    </row>
    <row r="224" spans="1:17" ht="18" customHeight="1" x14ac:dyDescent="0.25">
      <c r="A224" s="565"/>
      <c r="B224" s="480" t="s">
        <v>292</v>
      </c>
      <c r="C224" s="551" t="s">
        <v>399</v>
      </c>
      <c r="D224" s="551" t="s">
        <v>402</v>
      </c>
      <c r="F224" s="447"/>
      <c r="G224" s="447"/>
      <c r="H224" s="447"/>
      <c r="I224" s="447"/>
      <c r="J224" s="447"/>
      <c r="K224" s="447"/>
      <c r="L224" s="447"/>
      <c r="M224" s="447"/>
      <c r="N224" s="447"/>
      <c r="O224" s="447"/>
      <c r="P224" s="447"/>
      <c r="Q224" s="435"/>
    </row>
    <row r="225" spans="1:17" ht="18" customHeight="1" x14ac:dyDescent="0.25">
      <c r="A225" s="565"/>
      <c r="B225" s="478"/>
      <c r="C225" s="551">
        <v>4</v>
      </c>
      <c r="D225" s="551">
        <v>2</v>
      </c>
      <c r="F225" s="447"/>
      <c r="G225" s="447"/>
      <c r="H225" s="447"/>
      <c r="I225" s="447"/>
      <c r="J225" s="447"/>
      <c r="K225" s="447"/>
      <c r="L225" s="447"/>
      <c r="M225" s="447"/>
      <c r="N225" s="447"/>
      <c r="O225" s="447"/>
      <c r="P225" s="447"/>
      <c r="Q225" s="435"/>
    </row>
    <row r="226" spans="1:17" s="473" customFormat="1" ht="15.75" customHeight="1" x14ac:dyDescent="0.2">
      <c r="A226" s="1241" t="s">
        <v>406</v>
      </c>
      <c r="B226" s="1241"/>
      <c r="C226" s="1241"/>
      <c r="D226" s="1241"/>
      <c r="E226" s="534"/>
      <c r="F226" s="471"/>
      <c r="G226" s="471"/>
      <c r="H226" s="471"/>
      <c r="I226" s="471"/>
      <c r="J226" s="471"/>
      <c r="K226" s="471"/>
      <c r="L226" s="471"/>
      <c r="M226" s="471"/>
      <c r="N226" s="471"/>
      <c r="O226" s="471"/>
      <c r="P226" s="471"/>
      <c r="Q226" s="472"/>
    </row>
    <row r="227" spans="1:17" ht="18" customHeight="1" x14ac:dyDescent="0.25">
      <c r="A227" s="535" t="s">
        <v>407</v>
      </c>
      <c r="B227" s="535" t="s">
        <v>219</v>
      </c>
      <c r="C227" s="1245" t="s">
        <v>402</v>
      </c>
      <c r="D227" s="1245"/>
      <c r="F227" s="447"/>
      <c r="G227" s="447"/>
      <c r="H227" s="447"/>
      <c r="I227" s="447"/>
      <c r="J227" s="447"/>
      <c r="K227" s="447"/>
      <c r="L227" s="447"/>
      <c r="M227" s="447"/>
      <c r="N227" s="447"/>
      <c r="O227" s="447"/>
      <c r="P227" s="447"/>
      <c r="Q227" s="435"/>
    </row>
    <row r="228" spans="1:17" ht="18" customHeight="1" x14ac:dyDescent="0.25">
      <c r="A228" s="535" t="s">
        <v>398</v>
      </c>
      <c r="B228" s="535" t="s">
        <v>408</v>
      </c>
      <c r="C228" s="1245" t="s">
        <v>402</v>
      </c>
      <c r="D228" s="1245"/>
      <c r="F228" s="447"/>
      <c r="G228" s="447"/>
      <c r="H228" s="447"/>
      <c r="I228" s="447"/>
      <c r="J228" s="447"/>
      <c r="K228" s="447"/>
      <c r="L228" s="447"/>
      <c r="M228" s="447"/>
      <c r="N228" s="447"/>
      <c r="O228" s="447"/>
      <c r="P228" s="447"/>
      <c r="Q228" s="435"/>
    </row>
    <row r="229" spans="1:17" ht="18" customHeight="1" x14ac:dyDescent="0.25">
      <c r="A229" s="535" t="s">
        <v>398</v>
      </c>
      <c r="B229" s="535" t="s">
        <v>309</v>
      </c>
      <c r="C229" s="1245" t="s">
        <v>399</v>
      </c>
      <c r="D229" s="1245"/>
      <c r="F229" s="447"/>
      <c r="G229" s="447"/>
      <c r="H229" s="447"/>
      <c r="I229" s="447"/>
      <c r="J229" s="447"/>
      <c r="K229" s="447"/>
      <c r="L229" s="447"/>
      <c r="M229" s="447"/>
      <c r="N229" s="447"/>
      <c r="O229" s="447"/>
      <c r="P229" s="447"/>
      <c r="Q229" s="435"/>
    </row>
    <row r="230" spans="1:17" ht="18" customHeight="1" x14ac:dyDescent="0.25">
      <c r="A230" s="1248" t="s">
        <v>409</v>
      </c>
      <c r="B230" s="535" t="s">
        <v>145</v>
      </c>
      <c r="C230" s="1245" t="s">
        <v>399</v>
      </c>
      <c r="D230" s="1245"/>
      <c r="F230" s="447"/>
      <c r="G230" s="447"/>
      <c r="H230" s="447"/>
      <c r="I230" s="447"/>
      <c r="J230" s="447"/>
      <c r="K230" s="447"/>
      <c r="L230" s="447"/>
      <c r="M230" s="447"/>
      <c r="N230" s="447"/>
      <c r="O230" s="447"/>
      <c r="P230" s="447"/>
      <c r="Q230" s="435"/>
    </row>
    <row r="231" spans="1:17" ht="18" customHeight="1" x14ac:dyDescent="0.25">
      <c r="A231" s="1249"/>
      <c r="B231" s="535" t="s">
        <v>145</v>
      </c>
      <c r="C231" s="1246" t="s">
        <v>399</v>
      </c>
      <c r="D231" s="1247"/>
      <c r="F231" s="447"/>
      <c r="G231" s="447"/>
      <c r="H231" s="447"/>
      <c r="I231" s="447"/>
      <c r="J231" s="447"/>
      <c r="K231" s="447"/>
      <c r="L231" s="447"/>
      <c r="M231" s="447"/>
      <c r="N231" s="447"/>
      <c r="O231" s="447"/>
      <c r="P231" s="447"/>
      <c r="Q231" s="435"/>
    </row>
    <row r="232" spans="1:17" ht="18" customHeight="1" x14ac:dyDescent="0.25">
      <c r="A232" s="550"/>
      <c r="B232" s="480" t="s">
        <v>292</v>
      </c>
      <c r="C232" s="551" t="s">
        <v>399</v>
      </c>
      <c r="D232" s="551" t="s">
        <v>402</v>
      </c>
      <c r="F232" s="447"/>
      <c r="G232" s="447"/>
      <c r="H232" s="447"/>
      <c r="I232" s="447"/>
      <c r="J232" s="447"/>
      <c r="K232" s="447"/>
      <c r="L232" s="447"/>
      <c r="M232" s="447"/>
      <c r="N232" s="447"/>
      <c r="O232" s="447"/>
      <c r="P232" s="447"/>
      <c r="Q232" s="435"/>
    </row>
    <row r="233" spans="1:17" ht="18" customHeight="1" x14ac:dyDescent="0.25">
      <c r="A233" s="550"/>
      <c r="B233" s="478"/>
      <c r="C233" s="551">
        <v>3</v>
      </c>
      <c r="D233" s="551">
        <v>2</v>
      </c>
      <c r="F233" s="447"/>
      <c r="G233" s="447"/>
      <c r="H233" s="447"/>
      <c r="I233" s="447"/>
      <c r="J233" s="447"/>
      <c r="K233" s="447"/>
      <c r="L233" s="447"/>
      <c r="M233" s="447"/>
      <c r="N233" s="447"/>
      <c r="O233" s="447"/>
      <c r="P233" s="447"/>
      <c r="Q233" s="435"/>
    </row>
    <row r="234" spans="1:17" ht="18" customHeight="1" x14ac:dyDescent="0.25">
      <c r="A234" s="1238"/>
      <c r="B234" s="1239"/>
      <c r="C234" s="1239"/>
      <c r="D234" s="1240"/>
      <c r="F234" s="447"/>
      <c r="G234" s="447"/>
      <c r="H234" s="447"/>
      <c r="I234" s="447"/>
      <c r="J234" s="447"/>
      <c r="K234" s="447"/>
      <c r="L234" s="447"/>
      <c r="M234" s="447"/>
      <c r="N234" s="447"/>
      <c r="O234" s="447"/>
      <c r="P234" s="447"/>
      <c r="Q234" s="435"/>
    </row>
    <row r="235" spans="1:17" ht="13.5" customHeight="1" x14ac:dyDescent="0.25">
      <c r="A235" s="552"/>
      <c r="B235" s="478" t="s">
        <v>292</v>
      </c>
      <c r="C235" s="479" t="s">
        <v>56</v>
      </c>
      <c r="D235" s="568">
        <f>D33</f>
        <v>60</v>
      </c>
      <c r="E235" s="447"/>
      <c r="F235" s="447"/>
      <c r="G235" s="447"/>
      <c r="H235" s="447"/>
      <c r="I235" s="447"/>
      <c r="J235" s="447"/>
      <c r="K235" s="447"/>
      <c r="L235" s="447"/>
      <c r="M235" s="447"/>
      <c r="N235" s="447"/>
      <c r="O235" s="447"/>
      <c r="P235" s="447"/>
      <c r="Q235" s="435"/>
    </row>
    <row r="236" spans="1:17" ht="12" customHeight="1" x14ac:dyDescent="0.25">
      <c r="A236" s="524"/>
      <c r="B236" s="471"/>
      <c r="C236" s="481" t="s">
        <v>27</v>
      </c>
      <c r="D236" s="568">
        <f>D59</f>
        <v>87</v>
      </c>
      <c r="E236" s="447"/>
      <c r="F236" s="447"/>
      <c r="G236" s="447"/>
      <c r="H236" s="447"/>
      <c r="I236" s="447"/>
      <c r="J236" s="447"/>
      <c r="K236" s="447"/>
      <c r="L236" s="447"/>
      <c r="M236" s="447"/>
      <c r="N236" s="447"/>
      <c r="O236" s="447"/>
      <c r="P236" s="447"/>
      <c r="Q236" s="435"/>
    </row>
    <row r="237" spans="1:17" ht="14.25" customHeight="1" x14ac:dyDescent="0.25">
      <c r="A237" s="447"/>
      <c r="B237" s="471"/>
      <c r="C237" s="481" t="s">
        <v>28</v>
      </c>
      <c r="D237" s="568">
        <f>D83</f>
        <v>136</v>
      </c>
      <c r="E237" s="447"/>
      <c r="F237" s="447"/>
      <c r="G237" s="447"/>
      <c r="H237" s="447"/>
      <c r="I237" s="447"/>
      <c r="J237" s="447"/>
      <c r="K237" s="447"/>
      <c r="L237" s="447"/>
      <c r="M237" s="447"/>
      <c r="N237" s="447"/>
      <c r="O237" s="447"/>
      <c r="P237" s="447"/>
      <c r="Q237" s="435"/>
    </row>
    <row r="238" spans="1:17" ht="13.5" customHeight="1" x14ac:dyDescent="0.25">
      <c r="A238" s="447"/>
      <c r="B238" s="471"/>
      <c r="C238" s="481" t="s">
        <v>293</v>
      </c>
      <c r="D238" s="568">
        <f>D115</f>
        <v>120</v>
      </c>
      <c r="E238" s="447"/>
      <c r="F238" s="447"/>
      <c r="G238" s="447"/>
      <c r="H238" s="447"/>
      <c r="I238" s="447"/>
      <c r="J238" s="447"/>
      <c r="K238" s="447"/>
      <c r="L238" s="447"/>
      <c r="M238" s="447"/>
      <c r="N238" s="447"/>
      <c r="O238" s="447"/>
      <c r="P238" s="447"/>
      <c r="Q238" s="435"/>
    </row>
    <row r="239" spans="1:17" ht="12.75" customHeight="1" x14ac:dyDescent="0.25">
      <c r="A239" s="447"/>
      <c r="B239" s="471"/>
      <c r="C239" s="481" t="s">
        <v>294</v>
      </c>
      <c r="D239" s="568">
        <f>D136</f>
        <v>99</v>
      </c>
      <c r="E239" s="447"/>
      <c r="F239" s="447"/>
      <c r="G239" s="447"/>
      <c r="H239" s="447"/>
      <c r="I239" s="447"/>
      <c r="J239" s="447"/>
      <c r="K239" s="447"/>
      <c r="L239" s="447"/>
      <c r="M239" s="447"/>
      <c r="N239" s="447"/>
      <c r="O239" s="447"/>
      <c r="P239" s="447"/>
      <c r="Q239" s="435"/>
    </row>
    <row r="240" spans="1:17" ht="12.75" customHeight="1" x14ac:dyDescent="0.25">
      <c r="A240" s="447"/>
      <c r="B240" s="471"/>
      <c r="C240" s="481" t="s">
        <v>295</v>
      </c>
      <c r="D240" s="568">
        <f>D157</f>
        <v>196</v>
      </c>
      <c r="E240" s="447"/>
      <c r="F240" s="447"/>
      <c r="G240" s="447"/>
      <c r="H240" s="447"/>
      <c r="I240" s="447"/>
      <c r="J240" s="447"/>
      <c r="K240" s="447"/>
      <c r="L240" s="447"/>
      <c r="M240" s="447"/>
      <c r="N240" s="447"/>
      <c r="O240" s="447"/>
      <c r="P240" s="447"/>
      <c r="Q240" s="435"/>
    </row>
    <row r="241" spans="1:17" ht="15.75" customHeight="1" x14ac:dyDescent="0.25">
      <c r="A241" s="447"/>
      <c r="B241" s="471"/>
      <c r="C241" s="481" t="s">
        <v>296</v>
      </c>
      <c r="D241" s="568">
        <f>D177</f>
        <v>210</v>
      </c>
      <c r="E241" s="447"/>
      <c r="F241" s="447"/>
      <c r="G241" s="447"/>
      <c r="H241" s="447"/>
      <c r="I241" s="447"/>
      <c r="J241" s="447"/>
      <c r="K241" s="447"/>
      <c r="L241" s="447"/>
      <c r="M241" s="447"/>
      <c r="N241" s="447"/>
      <c r="O241" s="447"/>
      <c r="P241" s="447"/>
      <c r="Q241" s="435"/>
    </row>
    <row r="242" spans="1:17" ht="15" customHeight="1" x14ac:dyDescent="0.25">
      <c r="A242" s="447"/>
      <c r="B242" s="471"/>
      <c r="C242" s="481" t="s">
        <v>297</v>
      </c>
      <c r="D242" s="569">
        <f>C225+D225</f>
        <v>6</v>
      </c>
      <c r="E242" s="447"/>
      <c r="F242" s="447"/>
      <c r="G242" s="447"/>
      <c r="H242" s="447"/>
      <c r="I242" s="447"/>
      <c r="J242" s="447"/>
      <c r="K242" s="447"/>
      <c r="L242" s="447"/>
      <c r="M242" s="447"/>
      <c r="N242" s="447"/>
      <c r="O242" s="447"/>
      <c r="P242" s="447"/>
      <c r="Q242" s="435"/>
    </row>
    <row r="243" spans="1:17" ht="14.25" customHeight="1" x14ac:dyDescent="0.25">
      <c r="A243" s="447"/>
      <c r="B243" s="471"/>
      <c r="C243" s="481" t="s">
        <v>298</v>
      </c>
      <c r="D243" s="568">
        <f>C233+D233</f>
        <v>5</v>
      </c>
      <c r="E243" s="447"/>
      <c r="F243" s="447"/>
      <c r="G243" s="447"/>
      <c r="H243" s="447"/>
      <c r="I243" s="447"/>
      <c r="J243" s="447"/>
      <c r="K243" s="447"/>
      <c r="L243" s="447"/>
      <c r="M243" s="447"/>
      <c r="N243" s="447"/>
      <c r="O243" s="447"/>
      <c r="P243" s="447"/>
      <c r="Q243" s="435"/>
    </row>
    <row r="244" spans="1:17" ht="12" customHeight="1" x14ac:dyDescent="0.25">
      <c r="A244" s="447"/>
      <c r="B244" s="471"/>
      <c r="C244" s="481" t="s">
        <v>299</v>
      </c>
      <c r="D244" s="568">
        <f>D192</f>
        <v>13</v>
      </c>
      <c r="E244" s="447"/>
      <c r="F244" s="447"/>
      <c r="G244" s="447"/>
      <c r="H244" s="447"/>
      <c r="I244" s="447"/>
      <c r="J244" s="447"/>
      <c r="K244" s="447"/>
      <c r="L244" s="447"/>
      <c r="M244" s="447"/>
      <c r="N244" s="447"/>
      <c r="O244" s="447"/>
      <c r="P244" s="447"/>
      <c r="Q244" s="435"/>
    </row>
    <row r="245" spans="1:17" ht="15" customHeight="1" x14ac:dyDescent="0.25">
      <c r="A245" s="447"/>
      <c r="B245" s="471"/>
      <c r="C245" s="481" t="s">
        <v>300</v>
      </c>
      <c r="D245" s="568">
        <v>1</v>
      </c>
      <c r="E245" s="447"/>
      <c r="F245" s="447"/>
      <c r="G245" s="447"/>
      <c r="H245" s="447"/>
      <c r="I245" s="447"/>
      <c r="J245" s="447"/>
      <c r="K245" s="447"/>
      <c r="L245" s="447"/>
      <c r="M245" s="447"/>
      <c r="N245" s="447"/>
      <c r="O245" s="447"/>
      <c r="P245" s="447"/>
      <c r="Q245" s="435"/>
    </row>
    <row r="246" spans="1:17" ht="14.25" customHeight="1" x14ac:dyDescent="0.25">
      <c r="A246" s="447"/>
      <c r="B246" s="471"/>
      <c r="C246" s="481" t="s">
        <v>301</v>
      </c>
      <c r="D246" s="568">
        <f>D207</f>
        <v>9</v>
      </c>
      <c r="E246" s="447"/>
      <c r="F246" s="447"/>
      <c r="G246" s="447"/>
      <c r="H246" s="447"/>
      <c r="I246" s="447"/>
      <c r="J246" s="447"/>
      <c r="K246" s="447"/>
      <c r="L246" s="447"/>
      <c r="M246" s="447"/>
      <c r="N246" s="447"/>
      <c r="O246" s="447"/>
      <c r="P246" s="447"/>
      <c r="Q246" s="435"/>
    </row>
    <row r="247" spans="1:17" ht="18" customHeight="1" x14ac:dyDescent="0.25">
      <c r="A247" s="447"/>
      <c r="B247" s="447"/>
      <c r="C247" s="481" t="s">
        <v>412</v>
      </c>
      <c r="D247" s="568">
        <f>D216</f>
        <v>6</v>
      </c>
      <c r="E247" s="447"/>
      <c r="F247" s="447"/>
      <c r="G247" s="447"/>
      <c r="H247" s="447"/>
      <c r="I247" s="447"/>
      <c r="J247" s="447"/>
      <c r="K247" s="447"/>
      <c r="L247" s="447"/>
      <c r="M247" s="447"/>
      <c r="N247" s="447"/>
      <c r="O247" s="447"/>
      <c r="P247" s="447"/>
      <c r="Q247" s="435"/>
    </row>
    <row r="248" spans="1:17" s="159" customFormat="1" x14ac:dyDescent="0.25">
      <c r="A248" s="459"/>
      <c r="B248" s="459"/>
      <c r="C248" s="459"/>
      <c r="D248" s="467"/>
      <c r="E248" s="450"/>
      <c r="F248" s="451"/>
      <c r="G248" s="452"/>
      <c r="H248" s="452"/>
      <c r="I248" s="452"/>
      <c r="J248" s="452"/>
      <c r="K248" s="452"/>
      <c r="L248" s="452"/>
      <c r="M248" s="452"/>
      <c r="N248" s="451"/>
      <c r="O248" s="451"/>
      <c r="P248" s="454"/>
    </row>
    <row r="249" spans="1:17" s="159" customFormat="1" ht="15" customHeight="1" x14ac:dyDescent="0.25">
      <c r="A249" s="467" t="s">
        <v>304</v>
      </c>
      <c r="B249" s="459"/>
      <c r="C249" s="467"/>
      <c r="D249" s="467"/>
      <c r="E249" s="450"/>
      <c r="F249" s="451"/>
      <c r="G249" s="452"/>
      <c r="H249" s="452"/>
      <c r="I249" s="452"/>
      <c r="J249" s="452"/>
      <c r="K249" s="452"/>
      <c r="L249" s="452"/>
      <c r="M249" s="452"/>
      <c r="N249" s="451"/>
      <c r="O249" s="451"/>
      <c r="P249" s="454"/>
    </row>
    <row r="250" spans="1:17" s="159" customFormat="1" ht="15" customHeight="1" x14ac:dyDescent="0.25">
      <c r="A250" s="460" t="s">
        <v>410</v>
      </c>
      <c r="B250" s="1235" t="s">
        <v>57</v>
      </c>
      <c r="C250" s="463" t="s">
        <v>384</v>
      </c>
      <c r="D250" s="461">
        <v>4</v>
      </c>
      <c r="E250" s="450"/>
      <c r="F250" s="451"/>
      <c r="G250" s="452"/>
      <c r="H250" s="452"/>
      <c r="I250" s="452"/>
      <c r="J250" s="452"/>
      <c r="K250" s="452"/>
      <c r="L250" s="452"/>
      <c r="M250" s="452"/>
      <c r="N250" s="451"/>
      <c r="O250" s="451"/>
      <c r="P250" s="454"/>
    </row>
    <row r="251" spans="1:17" s="159" customFormat="1" ht="15" customHeight="1" x14ac:dyDescent="0.25">
      <c r="A251" s="1235" t="s">
        <v>411</v>
      </c>
      <c r="B251" s="1235"/>
      <c r="C251" s="463" t="s">
        <v>313</v>
      </c>
      <c r="D251" s="461">
        <v>4</v>
      </c>
      <c r="E251" s="450"/>
      <c r="F251" s="451"/>
      <c r="G251" s="452"/>
      <c r="H251" s="452"/>
      <c r="I251" s="452"/>
      <c r="J251" s="452"/>
      <c r="K251" s="452"/>
      <c r="L251" s="452"/>
      <c r="M251" s="452"/>
      <c r="N251" s="451"/>
      <c r="O251" s="451"/>
      <c r="P251" s="454"/>
    </row>
    <row r="252" spans="1:17" s="159" customFormat="1" ht="12" customHeight="1" x14ac:dyDescent="0.25">
      <c r="A252" s="1235"/>
      <c r="B252" s="1235"/>
      <c r="C252" s="463" t="s">
        <v>384</v>
      </c>
      <c r="D252" s="461">
        <v>6</v>
      </c>
      <c r="E252" s="450"/>
      <c r="F252" s="451"/>
      <c r="G252" s="452"/>
      <c r="H252" s="452"/>
      <c r="I252" s="452"/>
      <c r="J252" s="452"/>
      <c r="K252" s="452"/>
      <c r="L252" s="452"/>
      <c r="M252" s="452"/>
      <c r="N252" s="451"/>
      <c r="O252" s="451"/>
      <c r="P252" s="454"/>
    </row>
    <row r="253" spans="1:17" s="159" customFormat="1" ht="12.75" customHeight="1" x14ac:dyDescent="0.25">
      <c r="A253" s="460" t="s">
        <v>31</v>
      </c>
      <c r="B253" s="1235"/>
      <c r="C253" s="463" t="s">
        <v>325</v>
      </c>
      <c r="D253" s="461">
        <v>30</v>
      </c>
      <c r="E253" s="450"/>
      <c r="F253" s="451"/>
      <c r="G253" s="452"/>
      <c r="H253" s="452"/>
      <c r="I253" s="452"/>
      <c r="J253" s="452"/>
      <c r="K253" s="452"/>
      <c r="L253" s="452"/>
      <c r="M253" s="452"/>
      <c r="N253" s="451"/>
      <c r="O253" s="451"/>
      <c r="P253" s="454"/>
    </row>
    <row r="254" spans="1:17" s="159" customFormat="1" ht="14.25" customHeight="1" x14ac:dyDescent="0.25">
      <c r="A254" s="459"/>
      <c r="B254" s="456"/>
      <c r="C254" s="458" t="s">
        <v>61</v>
      </c>
      <c r="D254" s="458">
        <f>SUM(D250:D253)</f>
        <v>44</v>
      </c>
      <c r="E254" s="450"/>
      <c r="F254" s="451"/>
      <c r="G254" s="452"/>
      <c r="H254" s="452"/>
      <c r="I254" s="452"/>
      <c r="J254" s="452"/>
      <c r="K254" s="452"/>
      <c r="L254" s="452"/>
      <c r="M254" s="452"/>
      <c r="N254" s="451"/>
      <c r="O254" s="451"/>
      <c r="P254" s="454"/>
    </row>
    <row r="255" spans="1:17" s="159" customFormat="1" ht="15" customHeight="1" x14ac:dyDescent="0.25">
      <c r="A255" s="442" t="s">
        <v>74</v>
      </c>
      <c r="B255" s="459"/>
      <c r="C255" s="459"/>
      <c r="D255" s="467"/>
      <c r="E255" s="450"/>
      <c r="F255" s="451"/>
      <c r="G255" s="452"/>
      <c r="H255" s="452"/>
      <c r="I255" s="452"/>
      <c r="J255" s="452"/>
      <c r="K255" s="452"/>
      <c r="L255" s="452"/>
      <c r="M255" s="452"/>
      <c r="N255" s="451"/>
      <c r="O255" s="451"/>
      <c r="P255" s="454"/>
    </row>
    <row r="256" spans="1:17" s="159" customFormat="1" x14ac:dyDescent="0.25">
      <c r="A256" s="440" t="s">
        <v>228</v>
      </c>
      <c r="B256" s="459"/>
      <c r="C256" s="459"/>
      <c r="D256" s="467"/>
      <c r="E256" s="450"/>
      <c r="F256" s="451"/>
      <c r="G256" s="452"/>
      <c r="H256" s="452"/>
      <c r="I256" s="452"/>
      <c r="J256" s="452"/>
      <c r="K256" s="452"/>
      <c r="L256" s="452"/>
      <c r="M256" s="452"/>
      <c r="N256" s="451"/>
      <c r="O256" s="451"/>
      <c r="P256" s="454"/>
    </row>
    <row r="257" spans="1:18" ht="15" customHeight="1" x14ac:dyDescent="0.25">
      <c r="A257" s="440" t="s">
        <v>76</v>
      </c>
      <c r="B257" s="459"/>
      <c r="C257" s="459"/>
      <c r="D257" s="467"/>
      <c r="E257" s="450"/>
      <c r="F257" s="451"/>
      <c r="G257" s="452"/>
      <c r="H257" s="452"/>
      <c r="I257" s="452"/>
      <c r="J257" s="452"/>
      <c r="K257" s="452"/>
      <c r="L257" s="452"/>
      <c r="M257" s="452"/>
      <c r="N257" s="451"/>
      <c r="O257" s="451"/>
      <c r="P257" s="454"/>
      <c r="Q257" s="412"/>
      <c r="R257" s="412"/>
    </row>
    <row r="258" spans="1:18" x14ac:dyDescent="0.25">
      <c r="A258" s="436" t="s">
        <v>77</v>
      </c>
      <c r="B258" s="459"/>
      <c r="C258" s="459"/>
      <c r="D258" s="467"/>
      <c r="E258" s="450"/>
      <c r="F258" s="451"/>
      <c r="G258" s="452"/>
      <c r="H258" s="452"/>
      <c r="I258" s="452"/>
      <c r="J258" s="452"/>
      <c r="K258" s="452"/>
      <c r="L258" s="452"/>
      <c r="M258" s="452"/>
      <c r="N258" s="451"/>
      <c r="O258" s="451"/>
      <c r="P258" s="454"/>
      <c r="Q258" s="412"/>
      <c r="R258" s="412"/>
    </row>
    <row r="259" spans="1:18" s="159" customFormat="1" x14ac:dyDescent="0.25">
      <c r="A259" s="440" t="s">
        <v>78</v>
      </c>
      <c r="B259" s="459"/>
      <c r="C259" s="459"/>
      <c r="D259" s="467"/>
      <c r="E259" s="450"/>
      <c r="F259" s="451"/>
      <c r="G259" s="452"/>
      <c r="H259" s="452"/>
      <c r="I259" s="452"/>
      <c r="J259" s="452"/>
      <c r="K259" s="452"/>
      <c r="L259" s="452"/>
      <c r="M259" s="452"/>
      <c r="N259" s="451"/>
      <c r="O259" s="451"/>
      <c r="P259" s="454"/>
    </row>
    <row r="260" spans="1:18" s="159" customFormat="1" ht="31.5" customHeight="1" x14ac:dyDescent="0.25">
      <c r="A260" s="459"/>
      <c r="B260" s="459"/>
      <c r="C260" s="459"/>
      <c r="D260" s="467"/>
      <c r="E260" s="450"/>
      <c r="F260" s="451"/>
      <c r="G260" s="452"/>
      <c r="H260" s="452"/>
      <c r="I260" s="452"/>
      <c r="J260" s="452"/>
      <c r="K260" s="452"/>
      <c r="L260" s="452"/>
      <c r="M260" s="452"/>
      <c r="N260" s="451"/>
      <c r="O260" s="451"/>
      <c r="P260" s="454"/>
    </row>
    <row r="261" spans="1:18" s="159" customFormat="1" ht="15" customHeight="1" x14ac:dyDescent="0.25">
      <c r="A261" s="467" t="s">
        <v>79</v>
      </c>
      <c r="B261" s="459"/>
      <c r="C261" s="459"/>
      <c r="D261" s="467"/>
      <c r="E261" s="450"/>
      <c r="F261" s="451"/>
      <c r="G261" s="452"/>
      <c r="H261" s="452"/>
      <c r="I261" s="452"/>
      <c r="J261" s="452"/>
      <c r="K261" s="452"/>
      <c r="L261" s="452"/>
      <c r="M261" s="452"/>
      <c r="N261" s="451"/>
      <c r="O261" s="451"/>
      <c r="P261" s="454"/>
    </row>
    <row r="262" spans="1:18" s="159" customFormat="1" ht="32.25" customHeight="1" x14ac:dyDescent="0.25">
      <c r="A262" s="1217" t="s">
        <v>268</v>
      </c>
      <c r="B262" s="1217"/>
      <c r="C262" s="1217"/>
      <c r="D262" s="1217"/>
      <c r="E262" s="450"/>
      <c r="F262" s="451"/>
      <c r="G262" s="452"/>
      <c r="H262" s="452"/>
      <c r="I262" s="452"/>
      <c r="J262" s="452"/>
      <c r="K262" s="452"/>
      <c r="L262" s="452"/>
      <c r="M262" s="452"/>
      <c r="N262" s="451"/>
      <c r="O262" s="451"/>
      <c r="P262" s="454"/>
    </row>
    <row r="263" spans="1:18" s="159" customFormat="1" ht="14.25" customHeight="1" x14ac:dyDescent="0.25">
      <c r="A263" s="1217" t="s">
        <v>267</v>
      </c>
      <c r="B263" s="1217"/>
      <c r="C263" s="1217"/>
      <c r="D263" s="1217"/>
      <c r="E263" s="450"/>
      <c r="F263" s="451"/>
      <c r="G263" s="452"/>
      <c r="H263" s="452"/>
      <c r="I263" s="452"/>
      <c r="J263" s="452"/>
      <c r="K263" s="452"/>
      <c r="L263" s="452"/>
      <c r="M263" s="452"/>
      <c r="N263" s="451"/>
      <c r="O263" s="451"/>
      <c r="P263" s="454"/>
    </row>
    <row r="264" spans="1:18" s="159" customFormat="1" ht="17.25" customHeight="1" x14ac:dyDescent="0.25">
      <c r="A264" s="1217" t="s">
        <v>305</v>
      </c>
      <c r="B264" s="1217"/>
      <c r="C264" s="1217"/>
      <c r="D264" s="1217"/>
      <c r="E264" s="450"/>
      <c r="F264" s="451"/>
      <c r="G264" s="452"/>
      <c r="H264" s="452"/>
      <c r="I264" s="452"/>
      <c r="J264" s="452"/>
      <c r="K264" s="452"/>
      <c r="L264" s="452"/>
      <c r="M264" s="452"/>
      <c r="N264" s="451"/>
      <c r="O264" s="451"/>
      <c r="P264" s="454"/>
    </row>
    <row r="265" spans="1:18" ht="15" customHeight="1" x14ac:dyDescent="0.25">
      <c r="A265" s="1217" t="s">
        <v>270</v>
      </c>
      <c r="B265" s="1217"/>
      <c r="C265" s="1217"/>
      <c r="D265" s="1217"/>
      <c r="E265" s="450"/>
      <c r="F265" s="451"/>
      <c r="G265" s="452"/>
      <c r="H265" s="452"/>
      <c r="I265" s="452"/>
      <c r="J265" s="452"/>
      <c r="K265" s="452"/>
      <c r="L265" s="452"/>
      <c r="M265" s="452"/>
      <c r="N265" s="451"/>
      <c r="O265" s="451"/>
      <c r="P265" s="454"/>
      <c r="Q265" s="412"/>
      <c r="R265" s="412"/>
    </row>
    <row r="266" spans="1:18" ht="16.5" customHeight="1" x14ac:dyDescent="0.25">
      <c r="A266" s="459"/>
      <c r="B266" s="459"/>
      <c r="D266" s="458"/>
      <c r="E266" s="450"/>
      <c r="F266" s="451"/>
      <c r="G266" s="452"/>
      <c r="H266" s="452"/>
      <c r="I266" s="452"/>
      <c r="J266" s="452"/>
      <c r="K266" s="452"/>
      <c r="L266" s="452"/>
      <c r="M266" s="452"/>
      <c r="N266" s="451"/>
      <c r="O266" s="451"/>
      <c r="P266" s="454"/>
      <c r="Q266" s="412"/>
      <c r="R266" s="412"/>
    </row>
    <row r="267" spans="1:18" x14ac:dyDescent="0.25">
      <c r="A267" s="459"/>
      <c r="B267" s="459"/>
      <c r="C267" s="459"/>
      <c r="D267" s="467"/>
      <c r="E267" s="450"/>
      <c r="F267" s="451"/>
      <c r="G267" s="452"/>
      <c r="H267" s="452"/>
      <c r="I267" s="1227"/>
      <c r="J267" s="1227"/>
      <c r="K267" s="452"/>
      <c r="L267" s="452"/>
      <c r="M267" s="452"/>
      <c r="N267" s="451"/>
      <c r="O267" s="451"/>
      <c r="P267" s="454"/>
      <c r="Q267" s="412"/>
      <c r="R267" s="412"/>
    </row>
    <row r="268" spans="1:18" ht="15" customHeight="1" x14ac:dyDescent="0.25">
      <c r="A268" s="1217" t="s">
        <v>83</v>
      </c>
      <c r="B268" s="1217"/>
      <c r="C268" s="464" t="s">
        <v>221</v>
      </c>
      <c r="D268" s="458"/>
      <c r="E268" s="450"/>
      <c r="F268" s="451"/>
      <c r="G268" s="452"/>
      <c r="H268" s="452"/>
      <c r="I268" s="1227"/>
      <c r="J268" s="1227"/>
      <c r="K268" s="452"/>
      <c r="L268" s="452"/>
      <c r="M268" s="452"/>
      <c r="N268" s="451"/>
      <c r="O268" s="451"/>
      <c r="P268" s="454"/>
      <c r="Q268" s="412"/>
      <c r="R268" s="412"/>
    </row>
    <row r="269" spans="1:18" s="159" customFormat="1" x14ac:dyDescent="0.25">
      <c r="A269" s="459"/>
      <c r="B269" s="459"/>
      <c r="C269" s="459"/>
      <c r="D269" s="467"/>
      <c r="E269" s="450"/>
      <c r="F269" s="451"/>
      <c r="G269" s="452"/>
      <c r="H269" s="452"/>
      <c r="I269" s="1227"/>
      <c r="J269" s="1227"/>
      <c r="K269" s="452"/>
      <c r="L269" s="452"/>
      <c r="M269" s="452"/>
      <c r="N269" s="451"/>
      <c r="O269" s="451"/>
      <c r="P269" s="454"/>
    </row>
    <row r="270" spans="1:18" s="159" customFormat="1" ht="38.25" customHeight="1" x14ac:dyDescent="0.25">
      <c r="A270" s="1217" t="s">
        <v>236</v>
      </c>
      <c r="B270" s="1217"/>
      <c r="C270" s="464" t="s">
        <v>84</v>
      </c>
      <c r="D270" s="456"/>
      <c r="E270" s="450"/>
      <c r="F270" s="451"/>
      <c r="G270" s="452"/>
      <c r="H270" s="452"/>
      <c r="I270" s="1227"/>
      <c r="J270" s="1227"/>
      <c r="K270" s="452"/>
      <c r="L270" s="452"/>
      <c r="M270" s="452"/>
      <c r="N270" s="451"/>
      <c r="O270" s="451"/>
      <c r="P270" s="454"/>
    </row>
    <row r="271" spans="1:18" s="159" customFormat="1" x14ac:dyDescent="0.25">
      <c r="A271" s="459"/>
      <c r="B271" s="459"/>
      <c r="C271" s="464" t="s">
        <v>237</v>
      </c>
      <c r="D271" s="468"/>
      <c r="E271" s="450"/>
      <c r="F271" s="451"/>
      <c r="G271" s="452"/>
      <c r="H271" s="452"/>
      <c r="I271" s="452"/>
      <c r="J271" s="452"/>
      <c r="K271" s="452"/>
      <c r="L271" s="452"/>
      <c r="M271" s="452"/>
      <c r="N271" s="451"/>
      <c r="O271" s="451"/>
      <c r="P271" s="454"/>
    </row>
    <row r="272" spans="1:18" s="159" customFormat="1" x14ac:dyDescent="0.25">
      <c r="A272" s="459" t="s">
        <v>164</v>
      </c>
      <c r="B272" s="459"/>
      <c r="C272" s="464"/>
      <c r="D272" s="468"/>
      <c r="E272" s="450"/>
      <c r="F272" s="451"/>
      <c r="G272" s="452"/>
      <c r="H272" s="452"/>
      <c r="I272" s="452"/>
      <c r="J272" s="452"/>
      <c r="K272" s="452"/>
      <c r="L272" s="452"/>
      <c r="M272" s="452"/>
      <c r="N272" s="451"/>
      <c r="O272" s="451"/>
      <c r="P272" s="454"/>
    </row>
    <row r="273" spans="1:18" s="159" customFormat="1" x14ac:dyDescent="0.25">
      <c r="A273" s="459"/>
      <c r="B273" s="459"/>
      <c r="C273" s="464" t="s">
        <v>249</v>
      </c>
      <c r="D273" s="458"/>
      <c r="E273" s="450"/>
      <c r="F273" s="451"/>
      <c r="G273" s="452"/>
      <c r="H273" s="452"/>
      <c r="I273" s="452"/>
      <c r="J273" s="452"/>
      <c r="K273" s="452"/>
      <c r="L273" s="452"/>
      <c r="M273" s="452"/>
      <c r="N273" s="451"/>
      <c r="O273" s="451"/>
      <c r="P273" s="454"/>
    </row>
    <row r="274" spans="1:18" s="159" customFormat="1" x14ac:dyDescent="0.25">
      <c r="A274" s="459"/>
      <c r="B274" s="459"/>
      <c r="C274" s="459"/>
      <c r="D274" s="467"/>
      <c r="E274" s="450"/>
      <c r="F274" s="451"/>
      <c r="G274" s="452"/>
      <c r="H274" s="452"/>
      <c r="I274" s="452"/>
      <c r="J274" s="452"/>
      <c r="K274" s="452"/>
      <c r="L274" s="452"/>
      <c r="M274" s="452"/>
      <c r="N274" s="451"/>
      <c r="O274" s="451"/>
      <c r="P274" s="454"/>
    </row>
    <row r="275" spans="1:18" s="159" customFormat="1" x14ac:dyDescent="0.25">
      <c r="A275" s="459" t="s">
        <v>88</v>
      </c>
      <c r="B275" s="459"/>
      <c r="C275" s="464" t="s">
        <v>130</v>
      </c>
      <c r="D275" s="467"/>
      <c r="E275" s="450"/>
      <c r="F275" s="451"/>
      <c r="G275" s="452"/>
      <c r="H275" s="452"/>
      <c r="I275" s="452"/>
      <c r="J275" s="452"/>
      <c r="K275" s="452"/>
      <c r="L275" s="452"/>
      <c r="M275" s="452"/>
      <c r="N275" s="451"/>
      <c r="O275" s="451"/>
      <c r="P275" s="454"/>
    </row>
    <row r="276" spans="1:18" s="159" customFormat="1" x14ac:dyDescent="0.25">
      <c r="A276" s="459"/>
      <c r="B276" s="459"/>
      <c r="C276" s="459"/>
      <c r="D276" s="467"/>
      <c r="E276" s="450"/>
      <c r="F276" s="451"/>
      <c r="G276" s="452"/>
      <c r="H276" s="452"/>
      <c r="I276" s="452"/>
      <c r="J276" s="452"/>
      <c r="K276" s="452"/>
      <c r="L276" s="452"/>
      <c r="M276" s="452"/>
      <c r="N276" s="451"/>
      <c r="O276" s="451"/>
      <c r="P276" s="454"/>
    </row>
    <row r="277" spans="1:18" s="159" customFormat="1" x14ac:dyDescent="0.25">
      <c r="A277" s="459"/>
      <c r="B277" s="459"/>
      <c r="C277" s="459"/>
      <c r="D277" s="467"/>
      <c r="E277" s="450"/>
      <c r="F277" s="451"/>
      <c r="G277" s="452"/>
      <c r="H277" s="452"/>
      <c r="I277" s="452"/>
      <c r="J277" s="452"/>
      <c r="K277" s="452"/>
      <c r="L277" s="452"/>
      <c r="M277" s="452"/>
      <c r="N277" s="451"/>
      <c r="O277" s="451"/>
      <c r="P277" s="454"/>
    </row>
    <row r="278" spans="1:18" s="159" customFormat="1" ht="15" customHeight="1" x14ac:dyDescent="0.25">
      <c r="A278" s="459"/>
      <c r="B278" s="459"/>
      <c r="C278" s="459"/>
      <c r="D278" s="467"/>
      <c r="E278" s="450"/>
      <c r="F278" s="451"/>
      <c r="G278" s="452"/>
      <c r="H278" s="452"/>
      <c r="I278" s="452"/>
      <c r="J278" s="452"/>
      <c r="K278" s="452"/>
      <c r="L278" s="452"/>
      <c r="M278" s="452"/>
      <c r="N278" s="451"/>
      <c r="O278" s="451"/>
      <c r="P278" s="454"/>
    </row>
    <row r="279" spans="1:18" s="159" customFormat="1" x14ac:dyDescent="0.25">
      <c r="A279" s="459"/>
      <c r="B279" s="459"/>
      <c r="C279" s="459"/>
      <c r="D279" s="467"/>
      <c r="E279" s="450"/>
      <c r="F279" s="451"/>
      <c r="G279" s="452"/>
      <c r="H279" s="452"/>
      <c r="I279" s="452"/>
      <c r="J279" s="452"/>
      <c r="K279" s="452"/>
      <c r="L279" s="452"/>
      <c r="M279" s="452"/>
      <c r="N279" s="451"/>
      <c r="O279" s="451"/>
      <c r="P279" s="454"/>
    </row>
    <row r="280" spans="1:18" x14ac:dyDescent="0.25">
      <c r="A280" s="459"/>
      <c r="B280" s="459"/>
      <c r="C280" s="459"/>
      <c r="D280" s="467"/>
      <c r="E280" s="450"/>
      <c r="F280" s="451"/>
      <c r="G280" s="452"/>
      <c r="H280" s="452"/>
      <c r="I280" s="452"/>
      <c r="J280" s="452"/>
      <c r="K280" s="452"/>
      <c r="L280" s="452"/>
      <c r="M280" s="452"/>
      <c r="N280" s="451"/>
      <c r="O280" s="451"/>
      <c r="P280" s="454"/>
      <c r="Q280" s="412"/>
      <c r="R280" s="412"/>
    </row>
    <row r="281" spans="1:18" x14ac:dyDescent="0.25">
      <c r="A281" s="459"/>
      <c r="B281" s="459"/>
      <c r="C281" s="459"/>
      <c r="D281" s="467"/>
      <c r="E281" s="450"/>
      <c r="F281" s="451"/>
      <c r="G281" s="452"/>
      <c r="H281" s="452"/>
      <c r="I281" s="452"/>
      <c r="J281" s="452"/>
      <c r="K281" s="452"/>
      <c r="L281" s="452"/>
      <c r="M281" s="452"/>
      <c r="N281" s="451"/>
      <c r="O281" s="451"/>
      <c r="P281" s="454"/>
      <c r="Q281" s="412"/>
      <c r="R281" s="412"/>
    </row>
    <row r="282" spans="1:18" ht="15" customHeight="1" x14ac:dyDescent="0.25">
      <c r="A282" s="459"/>
      <c r="B282" s="459"/>
      <c r="C282" s="459"/>
      <c r="D282" s="467"/>
      <c r="E282" s="450"/>
      <c r="F282" s="451"/>
      <c r="G282" s="452"/>
      <c r="H282" s="452"/>
      <c r="I282" s="452"/>
      <c r="J282" s="452"/>
      <c r="K282" s="452"/>
      <c r="L282" s="452"/>
      <c r="M282" s="452"/>
      <c r="N282" s="451"/>
      <c r="O282" s="451"/>
      <c r="P282" s="454"/>
      <c r="Q282" s="412"/>
      <c r="R282" s="412"/>
    </row>
    <row r="283" spans="1:18" x14ac:dyDescent="0.25">
      <c r="A283" s="459"/>
      <c r="B283" s="459"/>
      <c r="C283" s="459"/>
      <c r="D283" s="467"/>
      <c r="E283" s="450"/>
      <c r="F283" s="451"/>
      <c r="G283" s="452"/>
      <c r="H283" s="452"/>
      <c r="I283" s="452"/>
      <c r="J283" s="452"/>
      <c r="K283" s="452"/>
      <c r="L283" s="452"/>
      <c r="M283" s="452"/>
      <c r="N283" s="451"/>
      <c r="O283" s="451"/>
      <c r="P283" s="454"/>
      <c r="Q283" s="482"/>
      <c r="R283" s="482"/>
    </row>
    <row r="284" spans="1:18" s="159" customFormat="1" x14ac:dyDescent="0.25">
      <c r="A284" s="459"/>
      <c r="B284" s="456"/>
      <c r="C284" s="459"/>
      <c r="D284" s="467"/>
      <c r="E284" s="450"/>
      <c r="F284" s="451"/>
      <c r="G284" s="452"/>
      <c r="H284" s="452"/>
      <c r="I284" s="1227"/>
      <c r="J284" s="1227"/>
      <c r="K284" s="452"/>
      <c r="L284" s="452"/>
      <c r="M284" s="452"/>
      <c r="N284" s="451"/>
      <c r="O284" s="453"/>
      <c r="P284" s="454"/>
      <c r="Q284" s="483"/>
      <c r="R284" s="483"/>
    </row>
    <row r="285" spans="1:18" s="159" customFormat="1" x14ac:dyDescent="0.25">
      <c r="A285" s="459"/>
      <c r="B285" s="456"/>
      <c r="C285" s="459"/>
      <c r="D285" s="458"/>
      <c r="E285" s="450"/>
      <c r="F285" s="451"/>
      <c r="G285" s="452"/>
      <c r="H285" s="452"/>
      <c r="I285" s="1227"/>
      <c r="J285" s="1227"/>
      <c r="K285" s="452"/>
      <c r="L285" s="452"/>
      <c r="M285" s="452"/>
      <c r="N285" s="451"/>
      <c r="O285" s="451"/>
      <c r="P285" s="454"/>
      <c r="Q285" s="483"/>
      <c r="R285" s="483"/>
    </row>
    <row r="286" spans="1:18" x14ac:dyDescent="0.25">
      <c r="A286" s="456"/>
      <c r="B286" s="441"/>
      <c r="C286" s="456"/>
      <c r="D286" s="458"/>
      <c r="E286" s="484"/>
      <c r="F286" s="366"/>
      <c r="G286" s="485"/>
      <c r="H286" s="485"/>
      <c r="I286" s="1228"/>
      <c r="J286" s="1228"/>
      <c r="K286" s="485"/>
      <c r="L286" s="485"/>
      <c r="M286" s="485"/>
      <c r="N286" s="366"/>
      <c r="O286" s="366"/>
      <c r="P286" s="362"/>
      <c r="Q286" s="10"/>
      <c r="R286" s="10"/>
    </row>
    <row r="287" spans="1:18" x14ac:dyDescent="0.25">
      <c r="A287" s="456"/>
      <c r="B287" s="441"/>
      <c r="C287" s="456"/>
      <c r="D287" s="487"/>
      <c r="E287" s="484"/>
      <c r="F287" s="366"/>
      <c r="G287" s="485"/>
      <c r="H287" s="485"/>
      <c r="I287" s="1228"/>
      <c r="J287" s="1228"/>
      <c r="K287" s="485"/>
      <c r="L287" s="485"/>
      <c r="M287" s="485"/>
      <c r="N287" s="366"/>
      <c r="O287" s="366"/>
      <c r="P287" s="362"/>
      <c r="Q287" s="10"/>
      <c r="R287" s="10"/>
    </row>
    <row r="288" spans="1:18" x14ac:dyDescent="0.25">
      <c r="A288" s="441"/>
      <c r="B288" s="441"/>
      <c r="C288" s="441"/>
      <c r="D288" s="487"/>
      <c r="E288" s="378"/>
      <c r="F288" s="366"/>
      <c r="G288" s="360"/>
      <c r="H288" s="361"/>
      <c r="I288" s="361"/>
      <c r="J288" s="361"/>
      <c r="K288" s="361"/>
      <c r="L288" s="361"/>
      <c r="M288" s="361"/>
      <c r="N288" s="362"/>
      <c r="O288" s="362"/>
      <c r="P288" s="362"/>
      <c r="Q288" s="10"/>
      <c r="R288" s="10"/>
    </row>
    <row r="289" spans="1:18" x14ac:dyDescent="0.25">
      <c r="A289" s="441"/>
      <c r="B289" s="441"/>
      <c r="C289" s="441"/>
      <c r="D289" s="487"/>
      <c r="E289" s="378"/>
      <c r="F289" s="366"/>
      <c r="G289" s="360"/>
      <c r="H289" s="361"/>
      <c r="I289" s="361"/>
      <c r="J289" s="361"/>
      <c r="K289" s="361"/>
      <c r="L289" s="361"/>
      <c r="M289" s="361"/>
      <c r="N289" s="362"/>
      <c r="O289" s="362"/>
      <c r="P289" s="362"/>
      <c r="Q289" s="10"/>
      <c r="R289" s="10"/>
    </row>
    <row r="290" spans="1:18" x14ac:dyDescent="0.25">
      <c r="A290" s="441"/>
      <c r="B290" s="441"/>
      <c r="C290" s="441"/>
      <c r="D290" s="487"/>
      <c r="E290" s="378"/>
      <c r="F290" s="366"/>
      <c r="G290" s="360"/>
      <c r="H290" s="361"/>
      <c r="I290" s="361"/>
      <c r="J290" s="361"/>
      <c r="K290" s="361"/>
      <c r="L290" s="361"/>
      <c r="M290" s="361"/>
      <c r="N290" s="362"/>
      <c r="O290" s="362"/>
      <c r="P290" s="362"/>
      <c r="Q290" s="10"/>
      <c r="R290" s="10"/>
    </row>
    <row r="291" spans="1:18" ht="15.75" x14ac:dyDescent="0.25">
      <c r="A291" s="441"/>
      <c r="B291" s="441"/>
      <c r="C291" s="441"/>
      <c r="D291" s="487"/>
      <c r="E291" s="379"/>
      <c r="F291" s="366"/>
      <c r="G291" s="360"/>
      <c r="H291" s="1169"/>
      <c r="I291" s="1169"/>
      <c r="J291" s="1169"/>
      <c r="K291" s="361"/>
      <c r="L291" s="361"/>
      <c r="M291" s="445"/>
      <c r="N291" s="444"/>
      <c r="O291" s="1168"/>
      <c r="P291" s="1168"/>
      <c r="Q291" s="10"/>
      <c r="R291" s="10"/>
    </row>
    <row r="292" spans="1:18" ht="15.75" x14ac:dyDescent="0.25">
      <c r="A292" s="441"/>
      <c r="B292" s="441"/>
      <c r="C292" s="441"/>
      <c r="D292" s="487"/>
      <c r="E292" s="379"/>
      <c r="F292" s="366"/>
      <c r="G292" s="360"/>
      <c r="H292" s="1169"/>
      <c r="I292" s="1169"/>
      <c r="J292" s="1169"/>
      <c r="K292" s="361"/>
      <c r="L292" s="1170"/>
      <c r="M292" s="1170"/>
      <c r="N292" s="1168"/>
      <c r="O292" s="1168"/>
      <c r="P292" s="1168"/>
      <c r="Q292" s="10"/>
      <c r="R292" s="10"/>
    </row>
    <row r="293" spans="1:18" ht="15.75" x14ac:dyDescent="0.25">
      <c r="A293" s="441"/>
      <c r="B293" s="441"/>
      <c r="C293" s="441"/>
      <c r="D293" s="487"/>
      <c r="E293" s="379"/>
      <c r="F293" s="366"/>
      <c r="G293" s="362"/>
      <c r="H293" s="1234"/>
      <c r="I293" s="1234"/>
      <c r="J293" s="1234"/>
      <c r="K293" s="362"/>
      <c r="L293" s="1168"/>
      <c r="M293" s="1168"/>
      <c r="N293" s="444"/>
      <c r="O293" s="1168"/>
      <c r="P293" s="1168"/>
      <c r="Q293" s="10"/>
      <c r="R293" s="10"/>
    </row>
    <row r="294" spans="1:18" ht="15.75" x14ac:dyDescent="0.25">
      <c r="A294" s="441"/>
      <c r="B294" s="441"/>
      <c r="C294" s="441"/>
      <c r="D294" s="487"/>
      <c r="E294" s="379"/>
      <c r="F294" s="366"/>
      <c r="G294" s="362"/>
      <c r="H294" s="1213"/>
      <c r="I294" s="1213"/>
      <c r="J294" s="1213"/>
      <c r="K294" s="362"/>
      <c r="L294" s="362"/>
      <c r="M294" s="362"/>
      <c r="N294" s="1168"/>
      <c r="O294" s="1168"/>
      <c r="P294" s="1168"/>
      <c r="Q294" s="10"/>
      <c r="R294" s="10"/>
    </row>
    <row r="295" spans="1:18" ht="9" customHeight="1" x14ac:dyDescent="0.25">
      <c r="A295" s="441"/>
      <c r="B295" s="441"/>
      <c r="C295" s="441"/>
      <c r="D295" s="487"/>
      <c r="E295" s="379"/>
      <c r="F295" s="366"/>
      <c r="G295" s="362"/>
      <c r="H295" s="366"/>
      <c r="I295" s="366"/>
      <c r="J295" s="366"/>
      <c r="K295" s="362"/>
      <c r="L295" s="362"/>
      <c r="M295" s="362"/>
      <c r="N295" s="444"/>
      <c r="O295" s="444"/>
      <c r="P295" s="444"/>
      <c r="Q295" s="10"/>
      <c r="R295" s="10"/>
    </row>
    <row r="296" spans="1:18" ht="30.75" customHeight="1" x14ac:dyDescent="0.25">
      <c r="A296" s="441"/>
      <c r="B296" s="486"/>
      <c r="C296" s="441"/>
      <c r="D296" s="487"/>
      <c r="E296" s="486"/>
      <c r="F296" s="486"/>
      <c r="G296" s="486"/>
      <c r="H296" s="486"/>
      <c r="I296" s="486"/>
      <c r="J296" s="486"/>
      <c r="K296" s="486"/>
      <c r="L296" s="486"/>
      <c r="M296" s="486"/>
      <c r="N296" s="486"/>
      <c r="O296" s="486"/>
      <c r="P296" s="486"/>
      <c r="Q296" s="10"/>
      <c r="R296" s="10"/>
    </row>
    <row r="297" spans="1:18" ht="8.25" customHeight="1" x14ac:dyDescent="0.25">
      <c r="A297" s="441"/>
      <c r="B297" s="486"/>
      <c r="C297" s="441"/>
      <c r="D297" s="486"/>
      <c r="E297" s="486"/>
      <c r="F297" s="486"/>
      <c r="G297" s="486"/>
      <c r="H297" s="486"/>
      <c r="I297" s="486"/>
      <c r="J297" s="486"/>
      <c r="K297" s="486"/>
      <c r="L297" s="486"/>
      <c r="M297" s="486"/>
      <c r="N297" s="486"/>
      <c r="O297" s="486"/>
      <c r="P297" s="486"/>
      <c r="Q297" s="10"/>
      <c r="R297" s="10"/>
    </row>
    <row r="298" spans="1:18" x14ac:dyDescent="0.25">
      <c r="A298" s="486"/>
      <c r="B298" s="487"/>
      <c r="C298" s="486"/>
      <c r="D298" s="486"/>
      <c r="E298" s="488"/>
      <c r="F298" s="362"/>
      <c r="G298" s="362"/>
      <c r="H298" s="362"/>
      <c r="I298" s="362"/>
      <c r="J298" s="362"/>
      <c r="K298" s="362"/>
      <c r="L298" s="362"/>
      <c r="M298" s="362"/>
      <c r="N298" s="362"/>
      <c r="O298" s="362"/>
      <c r="P298" s="362"/>
      <c r="Q298" s="10"/>
      <c r="R298" s="10"/>
    </row>
    <row r="299" spans="1:18" x14ac:dyDescent="0.25">
      <c r="A299" s="486"/>
      <c r="B299" s="437"/>
      <c r="C299" s="486"/>
      <c r="D299" s="487"/>
      <c r="E299" s="437"/>
      <c r="F299" s="366"/>
      <c r="G299" s="1212"/>
      <c r="H299" s="1212"/>
      <c r="I299" s="1212"/>
      <c r="J299" s="1212"/>
      <c r="K299" s="1212"/>
      <c r="L299" s="1212"/>
      <c r="M299" s="1213"/>
      <c r="N299" s="1213"/>
      <c r="O299" s="489"/>
      <c r="P299" s="489"/>
      <c r="Q299" s="10"/>
      <c r="R299" s="10"/>
    </row>
    <row r="300" spans="1:18" ht="15" customHeight="1" x14ac:dyDescent="0.25">
      <c r="A300" s="487"/>
      <c r="B300" s="438"/>
      <c r="C300" s="487"/>
      <c r="D300" s="548"/>
      <c r="E300" s="438"/>
      <c r="F300" s="366"/>
      <c r="G300" s="1212"/>
      <c r="H300" s="1212"/>
      <c r="I300" s="1212"/>
      <c r="J300" s="1212"/>
      <c r="K300" s="1212"/>
      <c r="L300" s="1212"/>
      <c r="M300" s="1213"/>
      <c r="N300" s="1213"/>
      <c r="O300" s="489"/>
      <c r="P300" s="489"/>
      <c r="Q300" s="10"/>
      <c r="R300" s="10"/>
    </row>
    <row r="301" spans="1:18" ht="15" customHeight="1" x14ac:dyDescent="0.25">
      <c r="A301" s="437"/>
      <c r="B301" s="438"/>
      <c r="C301" s="437"/>
      <c r="D301" s="486"/>
      <c r="E301" s="438"/>
      <c r="F301" s="366"/>
      <c r="G301" s="1212"/>
      <c r="H301" s="1212"/>
      <c r="I301" s="1212"/>
      <c r="J301" s="1212"/>
      <c r="K301" s="1212"/>
      <c r="L301" s="1212"/>
      <c r="M301" s="1213"/>
      <c r="N301" s="1213"/>
      <c r="O301" s="489"/>
      <c r="P301" s="489"/>
      <c r="Q301" s="10"/>
      <c r="R301" s="10"/>
    </row>
    <row r="302" spans="1:18" x14ac:dyDescent="0.25">
      <c r="A302" s="438"/>
      <c r="B302" s="437"/>
      <c r="C302" s="438"/>
      <c r="D302" s="486"/>
      <c r="E302" s="437"/>
      <c r="F302" s="366"/>
      <c r="G302" s="1212"/>
      <c r="H302" s="1212"/>
      <c r="I302" s="1212"/>
      <c r="J302" s="1212"/>
      <c r="K302" s="1212"/>
      <c r="L302" s="1212"/>
      <c r="M302" s="1213"/>
      <c r="N302" s="1213"/>
      <c r="O302" s="489"/>
      <c r="P302" s="489"/>
      <c r="Q302" s="10"/>
      <c r="R302" s="10"/>
    </row>
    <row r="303" spans="1:18" ht="9.75" customHeight="1" x14ac:dyDescent="0.25">
      <c r="A303" s="438"/>
      <c r="B303" s="437"/>
      <c r="C303" s="438"/>
      <c r="D303" s="548"/>
      <c r="E303" s="437"/>
      <c r="F303" s="366"/>
      <c r="G303" s="490"/>
      <c r="H303" s="490"/>
      <c r="I303" s="490"/>
      <c r="J303" s="490"/>
      <c r="K303" s="490"/>
      <c r="L303" s="490"/>
      <c r="M303" s="366"/>
      <c r="N303" s="366"/>
      <c r="O303" s="489"/>
      <c r="P303" s="489"/>
      <c r="Q303" s="10"/>
      <c r="R303" s="10"/>
    </row>
    <row r="304" spans="1:18" hidden="1" x14ac:dyDescent="0.25">
      <c r="A304" s="437"/>
      <c r="B304" s="437"/>
      <c r="C304" s="437"/>
      <c r="D304" s="548"/>
      <c r="E304" s="437"/>
      <c r="F304" s="366"/>
      <c r="G304" s="490"/>
      <c r="H304" s="490"/>
      <c r="I304" s="490"/>
      <c r="J304" s="490"/>
      <c r="K304" s="490"/>
      <c r="L304" s="490"/>
      <c r="M304" s="366"/>
      <c r="N304" s="366"/>
      <c r="O304" s="489"/>
      <c r="P304" s="489"/>
      <c r="Q304" s="10"/>
      <c r="R304" s="10"/>
    </row>
    <row r="305" spans="1:18" x14ac:dyDescent="0.25">
      <c r="A305" s="437"/>
      <c r="B305" s="487"/>
      <c r="C305" s="437"/>
      <c r="D305" s="548"/>
      <c r="E305" s="488"/>
      <c r="F305" s="362"/>
      <c r="G305" s="362"/>
      <c r="H305" s="362"/>
      <c r="I305" s="362"/>
      <c r="J305" s="362"/>
      <c r="K305" s="362"/>
      <c r="L305" s="362"/>
      <c r="M305" s="362"/>
      <c r="N305" s="362"/>
      <c r="O305" s="362"/>
      <c r="P305" s="362"/>
      <c r="Q305" s="10"/>
      <c r="R305" s="10"/>
    </row>
    <row r="306" spans="1:18" x14ac:dyDescent="0.25">
      <c r="A306" s="437"/>
      <c r="B306" s="441"/>
      <c r="C306" s="437"/>
      <c r="D306" s="487"/>
      <c r="E306" s="488"/>
      <c r="F306" s="362"/>
      <c r="G306" s="362"/>
      <c r="H306" s="362"/>
      <c r="I306" s="362"/>
      <c r="J306" s="362"/>
      <c r="K306" s="362"/>
      <c r="L306" s="362"/>
      <c r="M306" s="362"/>
      <c r="N306" s="362"/>
      <c r="O306" s="362"/>
      <c r="P306" s="362"/>
      <c r="Q306" s="10"/>
      <c r="R306" s="10"/>
    </row>
    <row r="307" spans="1:18" x14ac:dyDescent="0.25">
      <c r="A307" s="487"/>
      <c r="B307" s="441"/>
      <c r="C307" s="487"/>
      <c r="D307" s="487"/>
      <c r="E307" s="488"/>
      <c r="F307" s="362"/>
      <c r="G307" s="362"/>
      <c r="H307" s="362"/>
      <c r="I307" s="362"/>
      <c r="J307" s="362"/>
      <c r="K307" s="362"/>
      <c r="L307" s="362"/>
      <c r="M307" s="362"/>
      <c r="N307" s="362"/>
      <c r="O307" s="362"/>
      <c r="P307" s="362"/>
      <c r="Q307" s="10"/>
      <c r="R307" s="10"/>
    </row>
    <row r="308" spans="1:18" x14ac:dyDescent="0.25">
      <c r="A308" s="441"/>
      <c r="B308" s="437"/>
      <c r="C308" s="441"/>
      <c r="D308" s="487"/>
      <c r="E308" s="437"/>
      <c r="F308" s="362"/>
      <c r="G308" s="362"/>
      <c r="H308" s="362"/>
      <c r="I308" s="362"/>
      <c r="J308" s="362"/>
      <c r="K308" s="362"/>
      <c r="L308" s="362"/>
      <c r="M308" s="362"/>
      <c r="N308" s="362"/>
      <c r="O308" s="362"/>
      <c r="P308" s="362"/>
      <c r="Q308" s="10"/>
      <c r="R308" s="10"/>
    </row>
    <row r="309" spans="1:18" ht="15" customHeight="1" x14ac:dyDescent="0.25">
      <c r="A309" s="441"/>
      <c r="B309" s="441"/>
      <c r="C309" s="441"/>
      <c r="D309" s="548"/>
      <c r="E309" s="491"/>
      <c r="F309" s="491"/>
      <c r="G309" s="491"/>
      <c r="H309" s="362"/>
      <c r="I309" s="362"/>
      <c r="J309" s="362"/>
      <c r="K309" s="362"/>
      <c r="L309" s="362"/>
      <c r="M309" s="362"/>
      <c r="N309" s="362"/>
      <c r="O309" s="362"/>
      <c r="P309" s="362"/>
      <c r="Q309" s="10"/>
      <c r="R309" s="10"/>
    </row>
    <row r="310" spans="1:18" x14ac:dyDescent="0.25">
      <c r="A310" s="437"/>
      <c r="B310" s="441"/>
      <c r="C310" s="437"/>
      <c r="D310" s="549"/>
      <c r="E310" s="488"/>
      <c r="F310" s="362"/>
      <c r="G310" s="362"/>
      <c r="H310" s="362"/>
      <c r="I310" s="362"/>
      <c r="J310" s="362"/>
      <c r="K310" s="362"/>
      <c r="L310" s="362"/>
      <c r="M310" s="362"/>
      <c r="N310" s="362"/>
      <c r="O310" s="362"/>
      <c r="P310" s="362"/>
      <c r="Q310" s="10"/>
      <c r="R310" s="10"/>
    </row>
    <row r="311" spans="1:18" x14ac:dyDescent="0.25">
      <c r="A311" s="441"/>
      <c r="B311" s="441"/>
      <c r="C311" s="441"/>
      <c r="D311" s="487"/>
      <c r="E311" s="488"/>
      <c r="F311" s="362"/>
      <c r="G311" s="362"/>
      <c r="H311" s="362"/>
      <c r="I311" s="362"/>
      <c r="J311" s="362"/>
      <c r="K311" s="362"/>
      <c r="L311" s="362"/>
      <c r="M311" s="362"/>
      <c r="N311" s="362"/>
      <c r="O311" s="362"/>
      <c r="P311" s="362"/>
      <c r="Q311" s="10"/>
      <c r="R311" s="10"/>
    </row>
    <row r="312" spans="1:18" x14ac:dyDescent="0.25">
      <c r="A312" s="441"/>
      <c r="B312" s="487"/>
      <c r="C312" s="441"/>
      <c r="D312" s="487"/>
      <c r="E312" s="24"/>
      <c r="F312" s="362"/>
      <c r="G312" s="362"/>
      <c r="H312" s="362"/>
      <c r="I312" s="362"/>
      <c r="J312" s="362"/>
      <c r="K312" s="362"/>
      <c r="L312" s="362"/>
      <c r="M312" s="362"/>
      <c r="N312" s="362"/>
      <c r="O312" s="362"/>
      <c r="P312" s="362"/>
      <c r="Q312" s="10"/>
      <c r="R312" s="10"/>
    </row>
    <row r="313" spans="1:18" ht="15" customHeight="1" x14ac:dyDescent="0.25">
      <c r="A313" s="441"/>
      <c r="B313" s="491"/>
      <c r="C313" s="441"/>
      <c r="D313" s="487"/>
      <c r="E313" s="491"/>
      <c r="F313" s="491"/>
      <c r="G313" s="491"/>
      <c r="H313" s="491"/>
      <c r="I313" s="491"/>
      <c r="J313" s="491"/>
      <c r="K313" s="491"/>
      <c r="L313" s="491"/>
      <c r="M313" s="491"/>
      <c r="N313" s="491"/>
      <c r="O313" s="491"/>
      <c r="P313" s="491"/>
      <c r="Q313" s="10"/>
      <c r="R313" s="10"/>
    </row>
    <row r="314" spans="1:18" ht="15" customHeight="1" x14ac:dyDescent="0.25">
      <c r="A314" s="487"/>
      <c r="B314" s="438"/>
      <c r="C314" s="487"/>
      <c r="D314" s="549"/>
      <c r="E314" s="438"/>
      <c r="F314" s="438"/>
      <c r="G314" s="438"/>
      <c r="H314" s="438"/>
      <c r="I314" s="438"/>
      <c r="J314" s="438"/>
      <c r="K314" s="438"/>
      <c r="L314" s="438"/>
      <c r="M314" s="438"/>
      <c r="N314" s="438"/>
      <c r="O314" s="438"/>
      <c r="P314" s="438"/>
      <c r="Q314" s="10"/>
      <c r="R314" s="10"/>
    </row>
    <row r="315" spans="1:18" ht="15" customHeight="1" x14ac:dyDescent="0.25">
      <c r="A315" s="491"/>
      <c r="B315" s="438"/>
      <c r="C315" s="491"/>
      <c r="D315" s="486"/>
      <c r="E315" s="438"/>
      <c r="F315" s="438"/>
      <c r="G315" s="438"/>
      <c r="H315" s="438"/>
      <c r="I315" s="438"/>
      <c r="J315" s="438"/>
      <c r="K315" s="438"/>
      <c r="L315" s="438"/>
      <c r="M315" s="438"/>
      <c r="N315" s="438"/>
      <c r="O315" s="438"/>
      <c r="P315" s="438"/>
      <c r="Q315" s="10"/>
      <c r="R315" s="10"/>
    </row>
    <row r="316" spans="1:18" x14ac:dyDescent="0.25">
      <c r="A316" s="492"/>
      <c r="B316" s="437"/>
      <c r="C316" s="438"/>
      <c r="D316" s="486"/>
      <c r="E316" s="437"/>
      <c r="F316" s="437"/>
      <c r="G316" s="437"/>
      <c r="H316" s="437"/>
      <c r="I316" s="437"/>
      <c r="J316" s="437"/>
      <c r="K316" s="437"/>
      <c r="L316" s="437"/>
      <c r="M316" s="437"/>
      <c r="N316" s="437"/>
      <c r="O316" s="437"/>
      <c r="P316" s="437"/>
      <c r="Q316" s="10"/>
      <c r="R316" s="10"/>
    </row>
    <row r="317" spans="1:18" x14ac:dyDescent="0.25">
      <c r="A317" s="492"/>
      <c r="B317" s="437"/>
      <c r="C317" s="438"/>
      <c r="D317" s="548"/>
      <c r="E317" s="437"/>
      <c r="F317" s="437"/>
      <c r="G317" s="437"/>
      <c r="H317" s="437"/>
      <c r="I317" s="437"/>
      <c r="J317" s="437"/>
      <c r="K317" s="437"/>
      <c r="L317" s="437"/>
      <c r="M317" s="437"/>
      <c r="N317" s="437"/>
      <c r="O317" s="437"/>
      <c r="P317" s="437"/>
      <c r="Q317" s="10"/>
      <c r="R317" s="10"/>
    </row>
    <row r="318" spans="1:18" x14ac:dyDescent="0.25">
      <c r="A318" s="493"/>
      <c r="B318" s="437"/>
      <c r="C318" s="437"/>
      <c r="D318" s="548"/>
      <c r="E318" s="437"/>
      <c r="F318" s="437"/>
      <c r="G318" s="437"/>
      <c r="H318" s="437"/>
      <c r="I318" s="437"/>
      <c r="J318" s="437"/>
      <c r="K318" s="437"/>
      <c r="L318" s="437"/>
      <c r="M318" s="437"/>
      <c r="N318" s="437"/>
      <c r="O318" s="437"/>
      <c r="P318" s="437"/>
      <c r="Q318" s="10"/>
      <c r="R318" s="10"/>
    </row>
    <row r="319" spans="1:18" ht="41.25" customHeight="1" x14ac:dyDescent="0.25">
      <c r="A319" s="437"/>
      <c r="B319" s="437"/>
      <c r="C319" s="437"/>
      <c r="D319" s="548"/>
      <c r="E319" s="437"/>
      <c r="F319" s="437"/>
      <c r="G319" s="437"/>
      <c r="H319" s="437"/>
      <c r="I319" s="362"/>
      <c r="J319" s="362"/>
      <c r="K319" s="1168"/>
      <c r="L319" s="1168"/>
      <c r="M319" s="1168"/>
      <c r="N319" s="1168"/>
      <c r="O319" s="489"/>
      <c r="P319" s="489"/>
      <c r="Q319" s="10"/>
      <c r="R319" s="10"/>
    </row>
    <row r="320" spans="1:18" x14ac:dyDescent="0.25">
      <c r="A320" s="437"/>
      <c r="B320" s="441"/>
      <c r="C320" s="437"/>
      <c r="D320" s="548"/>
      <c r="E320" s="488"/>
      <c r="F320" s="362"/>
      <c r="G320" s="362"/>
      <c r="H320" s="362"/>
      <c r="I320" s="362"/>
      <c r="J320" s="362"/>
      <c r="K320" s="494"/>
      <c r="L320" s="494"/>
      <c r="M320" s="494"/>
      <c r="N320" s="494"/>
      <c r="O320" s="362"/>
      <c r="P320" s="490"/>
      <c r="Q320" s="10"/>
      <c r="R320" s="10"/>
    </row>
    <row r="321" spans="1:18" x14ac:dyDescent="0.25">
      <c r="A321" s="437"/>
      <c r="B321" s="441"/>
      <c r="C321" s="437"/>
      <c r="D321" s="487"/>
      <c r="E321" s="488"/>
      <c r="F321" s="362"/>
      <c r="G321" s="362"/>
      <c r="H321" s="362"/>
      <c r="I321" s="362"/>
      <c r="J321" s="362"/>
      <c r="K321" s="494"/>
      <c r="L321" s="494"/>
      <c r="M321" s="494"/>
      <c r="N321" s="494"/>
      <c r="O321" s="362"/>
      <c r="P321" s="490"/>
      <c r="Q321" s="10"/>
      <c r="R321" s="10"/>
    </row>
    <row r="322" spans="1:18" ht="15" customHeight="1" x14ac:dyDescent="0.25">
      <c r="A322" s="441"/>
      <c r="B322" s="491"/>
      <c r="C322" s="441"/>
      <c r="D322" s="487"/>
      <c r="E322" s="491"/>
      <c r="F322" s="491"/>
      <c r="G322" s="491"/>
      <c r="H322" s="362"/>
      <c r="I322" s="362"/>
      <c r="J322" s="362"/>
      <c r="K322" s="1232"/>
      <c r="L322" s="1232"/>
      <c r="M322" s="1232"/>
      <c r="N322" s="1232"/>
      <c r="O322" s="362"/>
      <c r="P322" s="490"/>
      <c r="Q322" s="10"/>
      <c r="R322" s="10"/>
    </row>
    <row r="323" spans="1:18" x14ac:dyDescent="0.25">
      <c r="A323" s="441"/>
      <c r="B323" s="491"/>
      <c r="C323" s="441"/>
      <c r="D323" s="549"/>
      <c r="E323" s="491"/>
      <c r="F323" s="491"/>
      <c r="G323" s="491"/>
      <c r="H323" s="362"/>
      <c r="I323" s="362"/>
      <c r="J323" s="362"/>
      <c r="K323" s="494"/>
      <c r="L323" s="494"/>
      <c r="M323" s="494"/>
      <c r="N323" s="494"/>
      <c r="O323" s="362"/>
      <c r="P323" s="490"/>
      <c r="Q323" s="10"/>
      <c r="R323" s="10"/>
    </row>
    <row r="324" spans="1:18" x14ac:dyDescent="0.25">
      <c r="A324" s="491"/>
      <c r="B324" s="437"/>
      <c r="C324" s="491"/>
      <c r="D324" s="549"/>
      <c r="E324" s="437"/>
      <c r="F324" s="362"/>
      <c r="G324" s="362"/>
      <c r="H324" s="362"/>
      <c r="I324" s="362"/>
      <c r="J324" s="362"/>
      <c r="K324" s="1232"/>
      <c r="L324" s="1232"/>
      <c r="M324" s="1232"/>
      <c r="N324" s="1232"/>
      <c r="O324" s="362"/>
      <c r="P324" s="489"/>
      <c r="Q324" s="10"/>
      <c r="R324" s="10"/>
    </row>
    <row r="325" spans="1:18" x14ac:dyDescent="0.25">
      <c r="A325" s="491"/>
      <c r="B325" s="437"/>
      <c r="C325" s="491"/>
      <c r="D325" s="548"/>
      <c r="E325" s="437"/>
      <c r="F325" s="362"/>
      <c r="G325" s="362"/>
      <c r="H325" s="362"/>
      <c r="I325" s="362"/>
      <c r="J325" s="362"/>
      <c r="K325" s="1232"/>
      <c r="L325" s="1232"/>
      <c r="M325" s="1232"/>
      <c r="N325" s="1232"/>
      <c r="O325" s="362"/>
      <c r="P325" s="489"/>
      <c r="Q325" s="10"/>
      <c r="R325" s="10"/>
    </row>
    <row r="326" spans="1:18" x14ac:dyDescent="0.25">
      <c r="A326" s="437"/>
      <c r="B326" s="437"/>
      <c r="C326" s="437"/>
      <c r="D326" s="548"/>
      <c r="E326" s="437"/>
      <c r="F326" s="362"/>
      <c r="G326" s="362"/>
      <c r="H326" s="362"/>
      <c r="I326" s="362"/>
      <c r="J326" s="362"/>
      <c r="K326" s="494"/>
      <c r="L326" s="494"/>
      <c r="M326" s="494"/>
      <c r="N326" s="494"/>
      <c r="O326" s="362"/>
      <c r="P326" s="489"/>
      <c r="Q326" s="10"/>
      <c r="R326" s="10"/>
    </row>
    <row r="327" spans="1:18" x14ac:dyDescent="0.25">
      <c r="A327" s="437"/>
      <c r="B327" s="495"/>
      <c r="C327" s="437"/>
      <c r="D327" s="548"/>
      <c r="E327" s="495"/>
      <c r="F327" s="495"/>
      <c r="G327" s="495"/>
      <c r="H327" s="495"/>
      <c r="I327" s="362"/>
      <c r="J327" s="362"/>
      <c r="K327" s="1232"/>
      <c r="L327" s="1232"/>
      <c r="M327" s="1232"/>
      <c r="N327" s="1232"/>
      <c r="O327" s="362"/>
      <c r="P327" s="490"/>
      <c r="Q327" s="10"/>
      <c r="R327" s="10"/>
    </row>
    <row r="328" spans="1:18" x14ac:dyDescent="0.25">
      <c r="A328" s="437"/>
      <c r="B328" s="495"/>
      <c r="C328" s="437"/>
      <c r="D328" s="543"/>
      <c r="E328" s="495"/>
      <c r="F328" s="495"/>
      <c r="G328" s="495"/>
      <c r="H328" s="495"/>
      <c r="I328" s="362"/>
      <c r="J328" s="362"/>
      <c r="K328" s="494"/>
      <c r="L328" s="494"/>
      <c r="M328" s="494"/>
      <c r="N328" s="494"/>
      <c r="O328" s="362"/>
      <c r="P328" s="490"/>
      <c r="Q328" s="10"/>
      <c r="R328" s="10"/>
    </row>
    <row r="329" spans="1:18" x14ac:dyDescent="0.25">
      <c r="A329" s="495"/>
      <c r="B329" s="437"/>
      <c r="C329" s="495"/>
      <c r="D329" s="543"/>
      <c r="E329" s="437"/>
      <c r="F329" s="495"/>
      <c r="G329" s="495"/>
      <c r="H329" s="495"/>
      <c r="I329" s="362"/>
      <c r="J329" s="362"/>
      <c r="K329" s="1232"/>
      <c r="L329" s="1232"/>
      <c r="M329" s="1232"/>
      <c r="N329" s="1232"/>
      <c r="O329" s="362"/>
      <c r="P329" s="490"/>
      <c r="Q329" s="10"/>
      <c r="R329" s="10"/>
    </row>
    <row r="330" spans="1:18" x14ac:dyDescent="0.25">
      <c r="A330" s="495"/>
      <c r="B330" s="441"/>
      <c r="C330" s="495"/>
      <c r="D330" s="548"/>
      <c r="E330" s="488"/>
      <c r="F330" s="362"/>
      <c r="G330" s="362"/>
      <c r="H330" s="362"/>
      <c r="I330" s="362"/>
      <c r="J330" s="362"/>
      <c r="K330" s="362"/>
      <c r="L330" s="362"/>
      <c r="M330" s="362"/>
      <c r="N330" s="362"/>
      <c r="O330" s="489"/>
      <c r="P330" s="489"/>
      <c r="Q330" s="10"/>
      <c r="R330" s="10"/>
    </row>
    <row r="331" spans="1:18" x14ac:dyDescent="0.25">
      <c r="A331" s="437"/>
      <c r="B331" s="441"/>
      <c r="C331" s="437"/>
      <c r="D331" s="487"/>
      <c r="E331" s="488"/>
      <c r="F331" s="362"/>
      <c r="G331" s="362"/>
      <c r="H331" s="362"/>
      <c r="I331" s="362"/>
      <c r="J331" s="362"/>
      <c r="K331" s="362"/>
      <c r="L331" s="362"/>
      <c r="M331" s="362"/>
      <c r="N331" s="362"/>
      <c r="O331" s="362"/>
      <c r="P331" s="362"/>
      <c r="Q331" s="10"/>
      <c r="R331" s="10"/>
    </row>
    <row r="332" spans="1:18" x14ac:dyDescent="0.25">
      <c r="A332" s="441"/>
      <c r="B332" s="441"/>
      <c r="C332" s="441"/>
      <c r="D332" s="487"/>
      <c r="E332" s="488"/>
      <c r="F332" s="362"/>
      <c r="G332" s="362"/>
      <c r="H332" s="362"/>
      <c r="I332" s="362"/>
      <c r="J332" s="362"/>
      <c r="K332" s="362"/>
      <c r="L332" s="362"/>
      <c r="M332" s="362"/>
      <c r="N332" s="362"/>
      <c r="O332" s="362"/>
      <c r="P332" s="362"/>
      <c r="Q332" s="10"/>
      <c r="R332" s="10"/>
    </row>
    <row r="333" spans="1:18" x14ac:dyDescent="0.25">
      <c r="A333" s="441"/>
      <c r="B333" s="441"/>
      <c r="C333" s="441"/>
      <c r="D333" s="487"/>
      <c r="E333" s="488"/>
      <c r="F333" s="362"/>
      <c r="G333" s="362"/>
      <c r="H333" s="362"/>
      <c r="I333" s="362"/>
      <c r="J333" s="362"/>
      <c r="K333" s="362"/>
      <c r="L333" s="362"/>
      <c r="M333" s="362"/>
      <c r="N333" s="362"/>
      <c r="O333" s="362"/>
      <c r="P333" s="362"/>
      <c r="Q333" s="10"/>
      <c r="R333" s="10"/>
    </row>
    <row r="334" spans="1:18" x14ac:dyDescent="0.25">
      <c r="A334" s="441"/>
      <c r="B334" s="441"/>
      <c r="C334" s="441"/>
      <c r="D334" s="487"/>
      <c r="E334" s="488"/>
      <c r="F334" s="362"/>
      <c r="G334" s="362"/>
      <c r="H334" s="362"/>
      <c r="I334" s="362"/>
      <c r="J334" s="362"/>
      <c r="K334" s="362"/>
      <c r="L334" s="362"/>
      <c r="M334" s="362"/>
      <c r="N334" s="362"/>
      <c r="O334" s="362"/>
      <c r="P334" s="362"/>
      <c r="Q334" s="10"/>
      <c r="R334" s="10"/>
    </row>
    <row r="335" spans="1:18" x14ac:dyDescent="0.25">
      <c r="A335" s="441"/>
      <c r="B335" s="441"/>
      <c r="C335" s="441"/>
      <c r="D335" s="487"/>
      <c r="E335" s="488"/>
      <c r="F335" s="362"/>
      <c r="G335" s="362"/>
      <c r="H335" s="362"/>
      <c r="I335" s="362"/>
      <c r="J335" s="362"/>
      <c r="K335" s="362"/>
      <c r="L335" s="362"/>
      <c r="M335" s="362"/>
      <c r="N335" s="362"/>
      <c r="O335" s="362"/>
      <c r="P335" s="362"/>
      <c r="Q335" s="10"/>
      <c r="R335" s="10"/>
    </row>
    <row r="336" spans="1:18" x14ac:dyDescent="0.25">
      <c r="A336" s="441"/>
      <c r="B336" s="441"/>
      <c r="C336" s="441"/>
      <c r="D336" s="487"/>
      <c r="E336" s="488"/>
      <c r="F336" s="362"/>
      <c r="G336" s="362"/>
      <c r="H336" s="362"/>
      <c r="I336" s="362"/>
      <c r="J336" s="362"/>
      <c r="K336" s="362"/>
      <c r="L336" s="362"/>
      <c r="M336" s="362"/>
      <c r="N336" s="362"/>
      <c r="O336" s="489"/>
      <c r="P336" s="362"/>
      <c r="Q336" s="10"/>
      <c r="R336" s="10"/>
    </row>
    <row r="337" spans="1:18" x14ac:dyDescent="0.25">
      <c r="A337" s="441"/>
      <c r="B337" s="441"/>
      <c r="C337" s="441"/>
      <c r="D337" s="487"/>
      <c r="E337" s="488"/>
      <c r="F337" s="362"/>
      <c r="G337" s="362"/>
      <c r="H337" s="362"/>
      <c r="I337" s="362"/>
      <c r="J337" s="362"/>
      <c r="K337" s="362"/>
      <c r="L337" s="362"/>
      <c r="M337" s="362"/>
      <c r="N337" s="362"/>
      <c r="O337" s="362"/>
      <c r="P337" s="362"/>
      <c r="Q337" s="10"/>
      <c r="R337" s="10"/>
    </row>
    <row r="338" spans="1:18" x14ac:dyDescent="0.25">
      <c r="A338" s="441"/>
    </row>
    <row r="339" spans="1:18" x14ac:dyDescent="0.25">
      <c r="A339" s="441"/>
    </row>
  </sheetData>
  <mergeCells count="139">
    <mergeCell ref="A251:A252"/>
    <mergeCell ref="A209:D209"/>
    <mergeCell ref="A234:D234"/>
    <mergeCell ref="A217:D217"/>
    <mergeCell ref="A221:A223"/>
    <mergeCell ref="B221:B223"/>
    <mergeCell ref="A226:D226"/>
    <mergeCell ref="C227:D227"/>
    <mergeCell ref="C228:D228"/>
    <mergeCell ref="C229:D229"/>
    <mergeCell ref="C230:D230"/>
    <mergeCell ref="C231:D231"/>
    <mergeCell ref="A230:A231"/>
    <mergeCell ref="A210:A215"/>
    <mergeCell ref="C210:C215"/>
    <mergeCell ref="B210:B215"/>
    <mergeCell ref="O291:P291"/>
    <mergeCell ref="H292:J292"/>
    <mergeCell ref="L292:M292"/>
    <mergeCell ref="N292:P292"/>
    <mergeCell ref="H293:J293"/>
    <mergeCell ref="L293:M293"/>
    <mergeCell ref="O293:P293"/>
    <mergeCell ref="H291:J291"/>
    <mergeCell ref="B250:B253"/>
    <mergeCell ref="B149:B150"/>
    <mergeCell ref="A158:D158"/>
    <mergeCell ref="A159:A161"/>
    <mergeCell ref="B159:B161"/>
    <mergeCell ref="A162:A163"/>
    <mergeCell ref="B162:B163"/>
    <mergeCell ref="A164:A165"/>
    <mergeCell ref="B164:B165"/>
    <mergeCell ref="A166:A167"/>
    <mergeCell ref="B166:B167"/>
    <mergeCell ref="K325:N325"/>
    <mergeCell ref="K327:N327"/>
    <mergeCell ref="K329:N329"/>
    <mergeCell ref="K319:N319"/>
    <mergeCell ref="K322:N322"/>
    <mergeCell ref="K324:N324"/>
    <mergeCell ref="G300:L300"/>
    <mergeCell ref="M300:N300"/>
    <mergeCell ref="G301:L301"/>
    <mergeCell ref="M301:N301"/>
    <mergeCell ref="G302:L302"/>
    <mergeCell ref="M302:N302"/>
    <mergeCell ref="A137:D137"/>
    <mergeCell ref="H294:J294"/>
    <mergeCell ref="N294:P294"/>
    <mergeCell ref="A117:A118"/>
    <mergeCell ref="B117:B118"/>
    <mergeCell ref="A119:A125"/>
    <mergeCell ref="B119:B125"/>
    <mergeCell ref="A127:A128"/>
    <mergeCell ref="B127:B128"/>
    <mergeCell ref="A131:A132"/>
    <mergeCell ref="B131:B132"/>
    <mergeCell ref="A133:A134"/>
    <mergeCell ref="B133:B134"/>
    <mergeCell ref="A178:D178"/>
    <mergeCell ref="I267:J267"/>
    <mergeCell ref="I268:J268"/>
    <mergeCell ref="I286:J286"/>
    <mergeCell ref="I287:J287"/>
    <mergeCell ref="I285:J285"/>
    <mergeCell ref="I284:J284"/>
    <mergeCell ref="I269:J269"/>
    <mergeCell ref="I270:J270"/>
    <mergeCell ref="B199:B206"/>
    <mergeCell ref="A197:D197"/>
    <mergeCell ref="G299:L299"/>
    <mergeCell ref="M299:N299"/>
    <mergeCell ref="A138:A140"/>
    <mergeCell ref="B138:B140"/>
    <mergeCell ref="A141:A147"/>
    <mergeCell ref="B141:B147"/>
    <mergeCell ref="A149:A150"/>
    <mergeCell ref="A151:A153"/>
    <mergeCell ref="B151:B153"/>
    <mergeCell ref="A262:D262"/>
    <mergeCell ref="A263:D263"/>
    <mergeCell ref="A264:D264"/>
    <mergeCell ref="A265:D265"/>
    <mergeCell ref="A268:B268"/>
    <mergeCell ref="A270:B270"/>
    <mergeCell ref="A186:A190"/>
    <mergeCell ref="A193:D193"/>
    <mergeCell ref="B168:B174"/>
    <mergeCell ref="A179:A180"/>
    <mergeCell ref="C179:C180"/>
    <mergeCell ref="A181:A182"/>
    <mergeCell ref="A184:A185"/>
    <mergeCell ref="A168:A174"/>
    <mergeCell ref="A208:D208"/>
    <mergeCell ref="A49:A50"/>
    <mergeCell ref="B49:B50"/>
    <mergeCell ref="A55:A57"/>
    <mergeCell ref="A116:D116"/>
    <mergeCell ref="A84:D84"/>
    <mergeCell ref="A60:D60"/>
    <mergeCell ref="A86:A92"/>
    <mergeCell ref="B86:B92"/>
    <mergeCell ref="A93:A94"/>
    <mergeCell ref="B93:B94"/>
    <mergeCell ref="A97:A98"/>
    <mergeCell ref="B97:B98"/>
    <mergeCell ref="A101:A107"/>
    <mergeCell ref="B101:B107"/>
    <mergeCell ref="A110:A111"/>
    <mergeCell ref="B110:B111"/>
    <mergeCell ref="B55:B57"/>
    <mergeCell ref="A61:A62"/>
    <mergeCell ref="B61:B62"/>
    <mergeCell ref="A63:A68"/>
    <mergeCell ref="B63:B68"/>
    <mergeCell ref="A69:A70"/>
    <mergeCell ref="B69:B70"/>
    <mergeCell ref="A1:D1"/>
    <mergeCell ref="A17:A22"/>
    <mergeCell ref="B17:B22"/>
    <mergeCell ref="A24:A29"/>
    <mergeCell ref="B24:B29"/>
    <mergeCell ref="A15:D15"/>
    <mergeCell ref="A37:A38"/>
    <mergeCell ref="B37:B38"/>
    <mergeCell ref="A39:A48"/>
    <mergeCell ref="B39:B48"/>
    <mergeCell ref="B7:D7"/>
    <mergeCell ref="B8:D8"/>
    <mergeCell ref="B9:D9"/>
    <mergeCell ref="B10:D10"/>
    <mergeCell ref="B11:D11"/>
    <mergeCell ref="A13:D13"/>
    <mergeCell ref="A3:G3"/>
    <mergeCell ref="A4:G4"/>
    <mergeCell ref="A6:G6"/>
    <mergeCell ref="A12:D12"/>
    <mergeCell ref="A34:D34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7"/>
  <sheetViews>
    <sheetView topLeftCell="A35" workbookViewId="0">
      <selection activeCell="A55" sqref="A55:D84"/>
    </sheetView>
  </sheetViews>
  <sheetFormatPr defaultRowHeight="15" x14ac:dyDescent="0.25"/>
  <cols>
    <col min="1" max="1" width="20.42578125" style="440" customWidth="1"/>
    <col min="2" max="2" width="26.85546875" style="440" customWidth="1"/>
    <col min="3" max="3" width="28.140625" style="440" customWidth="1"/>
    <col min="4" max="4" width="6.5703125" style="440" customWidth="1"/>
  </cols>
  <sheetData>
    <row r="2" spans="1:7" ht="18.75" x14ac:dyDescent="0.3">
      <c r="A2" s="883" t="s">
        <v>414</v>
      </c>
      <c r="B2" s="883"/>
      <c r="C2" s="883"/>
      <c r="D2" s="883"/>
    </row>
    <row r="3" spans="1:7" x14ac:dyDescent="0.25">
      <c r="A3" s="836" t="s">
        <v>413</v>
      </c>
      <c r="B3" s="836"/>
      <c r="C3" s="836"/>
      <c r="D3" s="836"/>
      <c r="E3" s="836"/>
      <c r="F3" s="836"/>
      <c r="G3" s="836"/>
    </row>
    <row r="4" spans="1:7" x14ac:dyDescent="0.25">
      <c r="A4" s="1140" t="s">
        <v>2</v>
      </c>
      <c r="B4" s="1140"/>
      <c r="C4" s="1140"/>
      <c r="D4" s="1140"/>
      <c r="E4" s="1140"/>
      <c r="F4" s="1140"/>
      <c r="G4" s="1140"/>
    </row>
    <row r="5" spans="1:7" x14ac:dyDescent="0.25">
      <c r="A5"/>
      <c r="B5"/>
      <c r="C5"/>
      <c r="D5"/>
    </row>
    <row r="6" spans="1:7" ht="50.25" customHeight="1" x14ac:dyDescent="0.25">
      <c r="A6" s="576" t="s">
        <v>260</v>
      </c>
      <c r="B6" s="860" t="s">
        <v>230</v>
      </c>
      <c r="C6" s="860"/>
      <c r="D6" s="860"/>
    </row>
    <row r="7" spans="1:7" ht="48" customHeight="1" x14ac:dyDescent="0.25">
      <c r="A7" s="448" t="s">
        <v>290</v>
      </c>
      <c r="B7" s="1180" t="s">
        <v>241</v>
      </c>
      <c r="C7" s="1180"/>
      <c r="D7" s="1180"/>
    </row>
    <row r="8" spans="1:7" ht="45" x14ac:dyDescent="0.25">
      <c r="A8" s="446" t="s">
        <v>262</v>
      </c>
      <c r="B8" s="860" t="s">
        <v>242</v>
      </c>
      <c r="C8" s="860"/>
      <c r="D8" s="860"/>
    </row>
    <row r="9" spans="1:7" ht="45" x14ac:dyDescent="0.25">
      <c r="A9" s="446" t="s">
        <v>263</v>
      </c>
      <c r="B9" s="860" t="s">
        <v>291</v>
      </c>
      <c r="C9" s="860"/>
      <c r="D9" s="860"/>
    </row>
    <row r="10" spans="1:7" ht="45" x14ac:dyDescent="0.25">
      <c r="A10" s="448" t="s">
        <v>264</v>
      </c>
      <c r="B10" s="1180" t="s">
        <v>199</v>
      </c>
      <c r="C10" s="1180"/>
      <c r="D10" s="1180"/>
    </row>
    <row r="11" spans="1:7" x14ac:dyDescent="0.25">
      <c r="A11" s="448"/>
      <c r="B11" s="578"/>
      <c r="C11" s="578"/>
      <c r="D11" s="578"/>
    </row>
    <row r="12" spans="1:7" ht="21" customHeight="1" x14ac:dyDescent="0.25">
      <c r="A12" s="885" t="s">
        <v>13</v>
      </c>
      <c r="B12" s="885"/>
      <c r="C12" s="885"/>
      <c r="D12" s="885"/>
    </row>
    <row r="13" spans="1:7" x14ac:dyDescent="0.25">
      <c r="A13" s="577"/>
      <c r="B13" s="577"/>
      <c r="C13" s="577"/>
      <c r="D13" s="577"/>
    </row>
    <row r="14" spans="1:7" ht="31.5" customHeight="1" x14ac:dyDescent="0.25">
      <c r="A14" s="859" t="s">
        <v>266</v>
      </c>
      <c r="B14" s="859"/>
      <c r="C14" s="859"/>
      <c r="D14" s="859"/>
    </row>
    <row r="15" spans="1:7" ht="19.5" customHeight="1" x14ac:dyDescent="0.25">
      <c r="A15" s="1252" t="s">
        <v>277</v>
      </c>
      <c r="B15" s="1252"/>
      <c r="C15" s="1252"/>
      <c r="D15" s="1252"/>
    </row>
    <row r="16" spans="1:7" x14ac:dyDescent="0.25">
      <c r="A16" s="469" t="s">
        <v>271</v>
      </c>
      <c r="B16" s="469" t="s">
        <v>196</v>
      </c>
      <c r="C16" s="470" t="s">
        <v>272</v>
      </c>
      <c r="D16" s="470">
        <v>2</v>
      </c>
    </row>
    <row r="17" spans="1:4" x14ac:dyDescent="0.25">
      <c r="A17" s="1201" t="s">
        <v>273</v>
      </c>
      <c r="B17" s="1201" t="s">
        <v>274</v>
      </c>
      <c r="C17" s="470" t="s">
        <v>275</v>
      </c>
      <c r="D17" s="470">
        <v>16</v>
      </c>
    </row>
    <row r="18" spans="1:4" x14ac:dyDescent="0.25">
      <c r="A18" s="1203"/>
      <c r="B18" s="1203"/>
      <c r="C18" s="470" t="s">
        <v>276</v>
      </c>
      <c r="D18" s="470">
        <v>12</v>
      </c>
    </row>
    <row r="19" spans="1:4" ht="18" customHeight="1" x14ac:dyDescent="0.25">
      <c r="A19" s="1233" t="s">
        <v>283</v>
      </c>
      <c r="B19" s="1233"/>
      <c r="C19" s="1233"/>
      <c r="D19" s="1233"/>
    </row>
    <row r="20" spans="1:4" x14ac:dyDescent="0.25">
      <c r="A20" s="474" t="s">
        <v>271</v>
      </c>
      <c r="B20" s="474" t="s">
        <v>196</v>
      </c>
      <c r="C20" s="475" t="s">
        <v>272</v>
      </c>
      <c r="D20" s="475">
        <v>2</v>
      </c>
    </row>
    <row r="21" spans="1:4" x14ac:dyDescent="0.25">
      <c r="A21" s="1201" t="s">
        <v>273</v>
      </c>
      <c r="B21" s="1201" t="s">
        <v>274</v>
      </c>
      <c r="C21" s="470" t="s">
        <v>275</v>
      </c>
      <c r="D21" s="470">
        <v>14</v>
      </c>
    </row>
    <row r="22" spans="1:4" x14ac:dyDescent="0.25">
      <c r="A22" s="1203"/>
      <c r="B22" s="1203"/>
      <c r="C22" s="470" t="s">
        <v>276</v>
      </c>
      <c r="D22" s="470">
        <v>7</v>
      </c>
    </row>
    <row r="23" spans="1:4" x14ac:dyDescent="0.25">
      <c r="A23" s="1201" t="s">
        <v>278</v>
      </c>
      <c r="B23" s="1259" t="s">
        <v>279</v>
      </c>
      <c r="C23" s="469" t="s">
        <v>280</v>
      </c>
      <c r="D23" s="470">
        <v>1</v>
      </c>
    </row>
    <row r="24" spans="1:4" x14ac:dyDescent="0.25">
      <c r="A24" s="1202"/>
      <c r="B24" s="1260"/>
      <c r="C24" s="470" t="s">
        <v>281</v>
      </c>
      <c r="D24" s="470">
        <v>4</v>
      </c>
    </row>
    <row r="25" spans="1:4" x14ac:dyDescent="0.25">
      <c r="A25" s="1202"/>
      <c r="B25" s="1260"/>
      <c r="C25" s="476" t="s">
        <v>282</v>
      </c>
      <c r="D25" s="470"/>
    </row>
    <row r="26" spans="1:4" x14ac:dyDescent="0.25">
      <c r="A26" s="1203"/>
      <c r="B26" s="1261"/>
      <c r="C26" s="470" t="s">
        <v>281</v>
      </c>
      <c r="D26" s="470">
        <v>1</v>
      </c>
    </row>
    <row r="27" spans="1:4" x14ac:dyDescent="0.25">
      <c r="A27" s="1252" t="s">
        <v>287</v>
      </c>
      <c r="B27" s="1252"/>
      <c r="C27" s="1252"/>
      <c r="D27" s="1252"/>
    </row>
    <row r="28" spans="1:4" x14ac:dyDescent="0.25">
      <c r="A28" s="469" t="s">
        <v>284</v>
      </c>
      <c r="B28" s="469" t="s">
        <v>196</v>
      </c>
      <c r="C28" s="470" t="s">
        <v>285</v>
      </c>
      <c r="D28" s="470">
        <v>3</v>
      </c>
    </row>
    <row r="29" spans="1:4" x14ac:dyDescent="0.25">
      <c r="A29" s="469" t="s">
        <v>271</v>
      </c>
      <c r="B29" s="469" t="s">
        <v>196</v>
      </c>
      <c r="C29" s="470" t="s">
        <v>272</v>
      </c>
      <c r="D29" s="470">
        <v>1</v>
      </c>
    </row>
    <row r="30" spans="1:4" x14ac:dyDescent="0.25">
      <c r="A30" s="1201" t="s">
        <v>273</v>
      </c>
      <c r="B30" s="1201" t="s">
        <v>274</v>
      </c>
      <c r="C30" s="470" t="s">
        <v>275</v>
      </c>
      <c r="D30" s="470">
        <v>6</v>
      </c>
    </row>
    <row r="31" spans="1:4" x14ac:dyDescent="0.25">
      <c r="A31" s="1203"/>
      <c r="B31" s="1203"/>
      <c r="C31" s="470" t="s">
        <v>276</v>
      </c>
      <c r="D31" s="470">
        <v>2</v>
      </c>
    </row>
    <row r="32" spans="1:4" x14ac:dyDescent="0.25">
      <c r="A32" s="1201" t="s">
        <v>278</v>
      </c>
      <c r="B32" s="1201" t="s">
        <v>279</v>
      </c>
      <c r="C32" s="470" t="s">
        <v>286</v>
      </c>
      <c r="D32" s="470">
        <v>15</v>
      </c>
    </row>
    <row r="33" spans="1:4" x14ac:dyDescent="0.25">
      <c r="A33" s="1203"/>
      <c r="B33" s="1203"/>
      <c r="C33" s="470" t="s">
        <v>281</v>
      </c>
      <c r="D33" s="470">
        <v>3</v>
      </c>
    </row>
    <row r="34" spans="1:4" x14ac:dyDescent="0.25">
      <c r="A34" s="1252" t="s">
        <v>288</v>
      </c>
      <c r="B34" s="1252"/>
      <c r="C34" s="1252"/>
      <c r="D34" s="1252"/>
    </row>
    <row r="35" spans="1:4" x14ac:dyDescent="0.25">
      <c r="A35" s="469" t="s">
        <v>284</v>
      </c>
      <c r="B35" s="469" t="s">
        <v>196</v>
      </c>
      <c r="C35" s="470" t="s">
        <v>285</v>
      </c>
      <c r="D35" s="470">
        <v>8</v>
      </c>
    </row>
    <row r="36" spans="1:4" x14ac:dyDescent="0.25">
      <c r="A36" s="469" t="s">
        <v>271</v>
      </c>
      <c r="B36" s="469" t="s">
        <v>196</v>
      </c>
      <c r="C36" s="470" t="s">
        <v>272</v>
      </c>
      <c r="D36" s="470">
        <v>1</v>
      </c>
    </row>
    <row r="37" spans="1:4" x14ac:dyDescent="0.25">
      <c r="A37" s="1201" t="s">
        <v>273</v>
      </c>
      <c r="B37" s="1201" t="s">
        <v>274</v>
      </c>
      <c r="C37" s="470" t="s">
        <v>275</v>
      </c>
      <c r="D37" s="470">
        <v>8</v>
      </c>
    </row>
    <row r="38" spans="1:4" x14ac:dyDescent="0.25">
      <c r="A38" s="1203"/>
      <c r="B38" s="1203"/>
      <c r="C38" s="470" t="s">
        <v>276</v>
      </c>
      <c r="D38" s="470">
        <v>1</v>
      </c>
    </row>
    <row r="39" spans="1:4" x14ac:dyDescent="0.25">
      <c r="A39" s="1252" t="s">
        <v>289</v>
      </c>
      <c r="B39" s="1252"/>
      <c r="C39" s="1252"/>
      <c r="D39" s="1252"/>
    </row>
    <row r="40" spans="1:4" x14ac:dyDescent="0.25">
      <c r="A40" s="469" t="s">
        <v>284</v>
      </c>
      <c r="B40" s="469" t="s">
        <v>196</v>
      </c>
      <c r="C40" s="470" t="s">
        <v>285</v>
      </c>
      <c r="D40" s="470">
        <v>33</v>
      </c>
    </row>
    <row r="41" spans="1:4" x14ac:dyDescent="0.25">
      <c r="A41" s="469" t="s">
        <v>271</v>
      </c>
      <c r="B41" s="469" t="s">
        <v>196</v>
      </c>
      <c r="C41" s="470" t="s">
        <v>272</v>
      </c>
      <c r="D41" s="470">
        <v>2</v>
      </c>
    </row>
    <row r="42" spans="1:4" x14ac:dyDescent="0.25">
      <c r="A42" s="477" t="s">
        <v>273</v>
      </c>
      <c r="B42" s="477" t="s">
        <v>274</v>
      </c>
      <c r="C42" s="470" t="s">
        <v>275</v>
      </c>
      <c r="D42" s="470">
        <v>2</v>
      </c>
    </row>
    <row r="43" spans="1:4" x14ac:dyDescent="0.25">
      <c r="A43" s="447"/>
      <c r="B43" s="478" t="s">
        <v>292</v>
      </c>
      <c r="C43" s="479" t="s">
        <v>56</v>
      </c>
      <c r="D43" s="480">
        <v>0</v>
      </c>
    </row>
    <row r="44" spans="1:4" x14ac:dyDescent="0.25">
      <c r="A44" s="447"/>
      <c r="B44" s="471"/>
      <c r="C44" s="481" t="s">
        <v>27</v>
      </c>
      <c r="D44" s="480">
        <f>D16+D17+D18</f>
        <v>30</v>
      </c>
    </row>
    <row r="45" spans="1:4" x14ac:dyDescent="0.25">
      <c r="A45" s="447"/>
      <c r="B45" s="471"/>
      <c r="C45" s="481" t="s">
        <v>28</v>
      </c>
      <c r="D45" s="480">
        <f>D20+D21+D22+D23+D24+D26</f>
        <v>29</v>
      </c>
    </row>
    <row r="46" spans="1:4" x14ac:dyDescent="0.25">
      <c r="A46" s="447"/>
      <c r="B46" s="471"/>
      <c r="C46" s="481" t="s">
        <v>293</v>
      </c>
      <c r="D46" s="480">
        <f>D28+D29+D30+D31+D32+D33</f>
        <v>30</v>
      </c>
    </row>
    <row r="47" spans="1:4" x14ac:dyDescent="0.25">
      <c r="A47" s="447"/>
      <c r="B47" s="471"/>
      <c r="C47" s="481" t="s">
        <v>294</v>
      </c>
      <c r="D47" s="480">
        <f>D35+D36+D37+D38</f>
        <v>18</v>
      </c>
    </row>
    <row r="48" spans="1:4" x14ac:dyDescent="0.25">
      <c r="A48" s="447"/>
      <c r="B48" s="471"/>
      <c r="C48" s="481" t="s">
        <v>296</v>
      </c>
      <c r="D48" s="480">
        <f>D40+D41+D42</f>
        <v>37</v>
      </c>
    </row>
    <row r="49" spans="1:4" x14ac:dyDescent="0.25">
      <c r="A49" s="447"/>
      <c r="B49" s="471"/>
      <c r="C49" s="481" t="s">
        <v>297</v>
      </c>
      <c r="D49" s="480">
        <v>0</v>
      </c>
    </row>
    <row r="50" spans="1:4" x14ac:dyDescent="0.25">
      <c r="A50" s="447"/>
      <c r="B50" s="471"/>
      <c r="C50" s="481" t="s">
        <v>298</v>
      </c>
      <c r="D50" s="480">
        <v>0</v>
      </c>
    </row>
    <row r="51" spans="1:4" x14ac:dyDescent="0.25">
      <c r="A51" s="447"/>
      <c r="B51" s="471"/>
      <c r="C51" s="481" t="s">
        <v>299</v>
      </c>
      <c r="D51" s="480">
        <v>0</v>
      </c>
    </row>
    <row r="52" spans="1:4" x14ac:dyDescent="0.25">
      <c r="A52" s="447"/>
      <c r="B52" s="471"/>
      <c r="C52" s="481" t="s">
        <v>300</v>
      </c>
      <c r="D52" s="480">
        <v>0</v>
      </c>
    </row>
    <row r="53" spans="1:4" x14ac:dyDescent="0.25">
      <c r="A53" s="447"/>
      <c r="B53" s="471"/>
      <c r="C53" s="481" t="s">
        <v>301</v>
      </c>
      <c r="D53" s="480">
        <v>0</v>
      </c>
    </row>
    <row r="54" spans="1:4" x14ac:dyDescent="0.25">
      <c r="A54" s="447"/>
      <c r="B54" s="447"/>
      <c r="C54" s="447"/>
      <c r="D54" s="447"/>
    </row>
    <row r="55" spans="1:4" ht="27.75" customHeight="1" x14ac:dyDescent="0.25">
      <c r="A55" s="1253" t="s">
        <v>246</v>
      </c>
      <c r="B55" s="1253"/>
      <c r="C55" s="1253"/>
      <c r="D55" s="1253"/>
    </row>
    <row r="56" spans="1:4" x14ac:dyDescent="0.25">
      <c r="A56" s="1254" t="s">
        <v>63</v>
      </c>
      <c r="B56" s="1254"/>
      <c r="C56" s="1254"/>
      <c r="D56" s="1254"/>
    </row>
    <row r="57" spans="1:4" x14ac:dyDescent="0.25">
      <c r="A57" s="1254"/>
      <c r="B57" s="1254"/>
      <c r="C57" s="1254"/>
      <c r="D57" s="1254"/>
    </row>
    <row r="58" spans="1:4" x14ac:dyDescent="0.25">
      <c r="A58" s="1255" t="s">
        <v>303</v>
      </c>
      <c r="B58" s="1256"/>
      <c r="C58" s="1257"/>
      <c r="D58" s="461">
        <f>D44+D45+D46+D47+D48</f>
        <v>144</v>
      </c>
    </row>
    <row r="59" spans="1:4" x14ac:dyDescent="0.25">
      <c r="A59" s="1235" t="s">
        <v>302</v>
      </c>
      <c r="B59" s="1235"/>
      <c r="C59" s="460" t="s">
        <v>56</v>
      </c>
      <c r="D59" s="461">
        <v>0</v>
      </c>
    </row>
    <row r="60" spans="1:4" x14ac:dyDescent="0.25">
      <c r="A60" s="1258"/>
      <c r="B60" s="1258"/>
      <c r="C60" s="455" t="s">
        <v>27</v>
      </c>
      <c r="D60" s="462">
        <f>D32+D33+D34</f>
        <v>18</v>
      </c>
    </row>
    <row r="61" spans="1:4" x14ac:dyDescent="0.25">
      <c r="A61" s="443"/>
      <c r="B61" s="1251" t="s">
        <v>68</v>
      </c>
      <c r="C61" s="1251"/>
      <c r="D61" s="465">
        <v>0</v>
      </c>
    </row>
    <row r="62" spans="1:4" x14ac:dyDescent="0.25">
      <c r="A62" s="456"/>
      <c r="B62" s="1217" t="s">
        <v>60</v>
      </c>
      <c r="C62" s="1217"/>
      <c r="D62" s="458">
        <v>0</v>
      </c>
    </row>
    <row r="63" spans="1:4" x14ac:dyDescent="0.25">
      <c r="A63" s="459"/>
      <c r="B63" s="1217" t="s">
        <v>59</v>
      </c>
      <c r="C63" s="1217"/>
      <c r="D63" s="466">
        <v>0</v>
      </c>
    </row>
    <row r="64" spans="1:4" x14ac:dyDescent="0.25">
      <c r="B64" s="467" t="s">
        <v>304</v>
      </c>
      <c r="C64" s="459"/>
      <c r="D64" s="466">
        <v>0</v>
      </c>
    </row>
    <row r="65" spans="1:4" x14ac:dyDescent="0.25">
      <c r="A65" s="459"/>
      <c r="B65" s="459"/>
      <c r="C65" s="459"/>
      <c r="D65" s="459"/>
    </row>
    <row r="66" spans="1:4" x14ac:dyDescent="0.25">
      <c r="A66" s="442" t="s">
        <v>74</v>
      </c>
      <c r="B66" s="459"/>
      <c r="C66" s="467"/>
      <c r="D66" s="459"/>
    </row>
    <row r="67" spans="1:4" x14ac:dyDescent="0.25">
      <c r="A67" s="440" t="s">
        <v>228</v>
      </c>
      <c r="B67" s="1217"/>
      <c r="C67" s="1217"/>
      <c r="D67" s="1217"/>
    </row>
    <row r="68" spans="1:4" x14ac:dyDescent="0.25">
      <c r="A68" s="440" t="s">
        <v>76</v>
      </c>
      <c r="B68" s="459"/>
      <c r="C68" s="459"/>
      <c r="D68" s="459"/>
    </row>
    <row r="69" spans="1:4" x14ac:dyDescent="0.25">
      <c r="A69" s="436" t="s">
        <v>77</v>
      </c>
      <c r="B69" s="459"/>
      <c r="C69" s="459"/>
      <c r="D69" s="459"/>
    </row>
    <row r="70" spans="1:4" ht="30" x14ac:dyDescent="0.25">
      <c r="A70" s="440" t="s">
        <v>78</v>
      </c>
      <c r="B70" s="459"/>
      <c r="C70" s="459"/>
      <c r="D70" s="459"/>
    </row>
    <row r="71" spans="1:4" x14ac:dyDescent="0.25">
      <c r="A71" s="459"/>
      <c r="B71" s="459"/>
      <c r="C71" s="459"/>
      <c r="D71" s="459"/>
    </row>
    <row r="72" spans="1:4" x14ac:dyDescent="0.25">
      <c r="A72" s="459"/>
      <c r="B72" s="459"/>
      <c r="C72" s="459"/>
      <c r="D72" s="459"/>
    </row>
    <row r="73" spans="1:4" x14ac:dyDescent="0.25">
      <c r="A73" s="459"/>
      <c r="B73" s="459"/>
      <c r="C73" s="459"/>
      <c r="D73" s="459"/>
    </row>
    <row r="74" spans="1:4" x14ac:dyDescent="0.25">
      <c r="A74" s="1217" t="s">
        <v>83</v>
      </c>
      <c r="B74" s="1217"/>
      <c r="C74" s="464" t="s">
        <v>221</v>
      </c>
      <c r="D74" s="456"/>
    </row>
    <row r="75" spans="1:4" x14ac:dyDescent="0.25">
      <c r="A75" s="459"/>
      <c r="B75" s="459"/>
      <c r="C75" s="459"/>
      <c r="D75" s="459"/>
    </row>
    <row r="76" spans="1:4" x14ac:dyDescent="0.25">
      <c r="A76" s="1217" t="s">
        <v>236</v>
      </c>
      <c r="B76" s="1217"/>
      <c r="C76" s="464" t="s">
        <v>84</v>
      </c>
      <c r="D76" s="456"/>
    </row>
    <row r="77" spans="1:4" x14ac:dyDescent="0.25">
      <c r="A77" s="459"/>
      <c r="B77" s="459"/>
      <c r="C77" s="459"/>
      <c r="D77" s="459"/>
    </row>
    <row r="78" spans="1:4" x14ac:dyDescent="0.25">
      <c r="A78" s="1217" t="s">
        <v>164</v>
      </c>
      <c r="B78" s="1217"/>
      <c r="C78" s="1250"/>
      <c r="D78" s="1250"/>
    </row>
    <row r="79" spans="1:4" x14ac:dyDescent="0.25">
      <c r="A79" s="459"/>
      <c r="B79" s="459"/>
      <c r="C79" s="464" t="s">
        <v>237</v>
      </c>
      <c r="D79" s="457"/>
    </row>
    <row r="80" spans="1:4" x14ac:dyDescent="0.25">
      <c r="A80" s="459"/>
      <c r="B80" s="459"/>
      <c r="C80" s="464"/>
      <c r="D80" s="457"/>
    </row>
    <row r="81" spans="1:4" x14ac:dyDescent="0.25">
      <c r="A81" s="459"/>
      <c r="B81" s="459"/>
      <c r="C81" s="464" t="s">
        <v>249</v>
      </c>
      <c r="D81" s="456"/>
    </row>
    <row r="82" spans="1:4" x14ac:dyDescent="0.25">
      <c r="A82" s="459"/>
      <c r="B82" s="459"/>
      <c r="C82" s="459"/>
      <c r="D82" s="459"/>
    </row>
    <row r="83" spans="1:4" x14ac:dyDescent="0.25">
      <c r="A83" s="1217" t="s">
        <v>88</v>
      </c>
      <c r="B83" s="1217"/>
      <c r="C83" s="464" t="s">
        <v>130</v>
      </c>
      <c r="D83" s="459"/>
    </row>
    <row r="84" spans="1:4" x14ac:dyDescent="0.25">
      <c r="A84" s="459"/>
      <c r="B84" s="459"/>
      <c r="C84" s="459"/>
      <c r="D84" s="459"/>
    </row>
    <row r="85" spans="1:4" x14ac:dyDescent="0.25">
      <c r="A85" s="459"/>
      <c r="B85" s="459"/>
      <c r="C85" s="464"/>
      <c r="D85" s="459"/>
    </row>
    <row r="86" spans="1:4" x14ac:dyDescent="0.25">
      <c r="A86" s="459"/>
      <c r="B86" s="459"/>
      <c r="C86" s="459"/>
      <c r="D86" s="459"/>
    </row>
    <row r="87" spans="1:4" x14ac:dyDescent="0.25">
      <c r="A87" s="459"/>
      <c r="B87" s="459"/>
      <c r="C87" s="459"/>
      <c r="D87" s="459"/>
    </row>
    <row r="88" spans="1:4" x14ac:dyDescent="0.25">
      <c r="A88" s="459"/>
      <c r="B88" s="459"/>
      <c r="C88" s="459"/>
      <c r="D88" s="459"/>
    </row>
    <row r="89" spans="1:4" x14ac:dyDescent="0.25">
      <c r="A89" s="459"/>
      <c r="B89" s="459"/>
      <c r="C89" s="459"/>
      <c r="D89" s="459"/>
    </row>
    <row r="90" spans="1:4" x14ac:dyDescent="0.25">
      <c r="A90" s="459"/>
      <c r="B90" s="459"/>
      <c r="C90" s="459"/>
      <c r="D90" s="459"/>
    </row>
    <row r="91" spans="1:4" x14ac:dyDescent="0.25">
      <c r="A91" s="459"/>
      <c r="B91" s="459"/>
      <c r="C91" s="459"/>
      <c r="D91" s="459"/>
    </row>
    <row r="92" spans="1:4" x14ac:dyDescent="0.25">
      <c r="A92" s="459"/>
      <c r="B92" s="459"/>
      <c r="C92" s="459"/>
      <c r="D92" s="459"/>
    </row>
    <row r="93" spans="1:4" x14ac:dyDescent="0.25">
      <c r="A93" s="459"/>
      <c r="B93" s="459"/>
      <c r="C93" s="459"/>
      <c r="D93" s="459"/>
    </row>
    <row r="94" spans="1:4" x14ac:dyDescent="0.25">
      <c r="A94" s="456"/>
      <c r="B94" s="456"/>
      <c r="C94" s="459"/>
      <c r="D94" s="459"/>
    </row>
    <row r="95" spans="1:4" x14ac:dyDescent="0.25">
      <c r="A95" s="456"/>
      <c r="B95" s="456"/>
      <c r="C95" s="459"/>
      <c r="D95" s="456"/>
    </row>
    <row r="96" spans="1:4" x14ac:dyDescent="0.25">
      <c r="A96" s="441"/>
      <c r="B96" s="441"/>
      <c r="C96" s="456"/>
      <c r="D96" s="456"/>
    </row>
    <row r="97" spans="1:4" x14ac:dyDescent="0.25">
      <c r="A97" s="441"/>
      <c r="B97" s="441"/>
      <c r="C97" s="456"/>
      <c r="D97" s="441"/>
    </row>
    <row r="98" spans="1:4" x14ac:dyDescent="0.25">
      <c r="A98" s="441"/>
      <c r="B98" s="441"/>
      <c r="C98" s="441"/>
      <c r="D98" s="441"/>
    </row>
    <row r="99" spans="1:4" x14ac:dyDescent="0.25">
      <c r="A99" s="441"/>
      <c r="B99" s="441"/>
      <c r="C99" s="441"/>
      <c r="D99" s="441"/>
    </row>
    <row r="100" spans="1:4" x14ac:dyDescent="0.25">
      <c r="A100" s="441"/>
      <c r="B100" s="441"/>
      <c r="C100" s="441"/>
      <c r="D100" s="441"/>
    </row>
    <row r="101" spans="1:4" x14ac:dyDescent="0.25">
      <c r="A101" s="441"/>
      <c r="B101" s="441"/>
      <c r="C101" s="441"/>
      <c r="D101" s="441"/>
    </row>
    <row r="102" spans="1:4" x14ac:dyDescent="0.25">
      <c r="A102" s="441"/>
      <c r="B102" s="441"/>
      <c r="C102" s="441"/>
      <c r="D102" s="441"/>
    </row>
    <row r="103" spans="1:4" x14ac:dyDescent="0.25">
      <c r="A103" s="441"/>
      <c r="B103" s="441"/>
      <c r="C103" s="441"/>
      <c r="D103" s="441"/>
    </row>
    <row r="104" spans="1:4" x14ac:dyDescent="0.25">
      <c r="A104" s="441"/>
      <c r="B104" s="441"/>
      <c r="C104" s="441"/>
      <c r="D104" s="441"/>
    </row>
    <row r="105" spans="1:4" x14ac:dyDescent="0.25">
      <c r="A105" s="441"/>
      <c r="B105" s="441"/>
      <c r="C105" s="441"/>
      <c r="D105" s="441"/>
    </row>
    <row r="106" spans="1:4" x14ac:dyDescent="0.25">
      <c r="A106" s="486"/>
      <c r="B106" s="486"/>
      <c r="C106" s="441"/>
      <c r="D106" s="441"/>
    </row>
    <row r="107" spans="1:4" x14ac:dyDescent="0.25">
      <c r="A107" s="486"/>
      <c r="B107" s="486"/>
      <c r="C107" s="441"/>
      <c r="D107" s="486"/>
    </row>
    <row r="108" spans="1:4" x14ac:dyDescent="0.25">
      <c r="A108" s="487"/>
      <c r="B108" s="487"/>
      <c r="C108" s="486"/>
      <c r="D108" s="486"/>
    </row>
    <row r="109" spans="1:4" x14ac:dyDescent="0.25">
      <c r="A109" s="437"/>
      <c r="B109" s="437"/>
      <c r="C109" s="486"/>
      <c r="D109" s="441"/>
    </row>
    <row r="110" spans="1:4" x14ac:dyDescent="0.25">
      <c r="A110" s="438"/>
      <c r="B110" s="438"/>
      <c r="C110" s="487"/>
      <c r="D110" s="437"/>
    </row>
    <row r="111" spans="1:4" x14ac:dyDescent="0.25">
      <c r="A111" s="438"/>
      <c r="B111" s="438"/>
      <c r="C111" s="437"/>
      <c r="D111" s="438"/>
    </row>
    <row r="112" spans="1:4" x14ac:dyDescent="0.25">
      <c r="A112" s="437"/>
      <c r="B112" s="437"/>
      <c r="C112" s="438"/>
      <c r="D112" s="438"/>
    </row>
    <row r="113" spans="1:4" x14ac:dyDescent="0.25">
      <c r="A113" s="437"/>
      <c r="B113" s="437"/>
      <c r="C113" s="438"/>
      <c r="D113" s="437"/>
    </row>
    <row r="114" spans="1:4" x14ac:dyDescent="0.25">
      <c r="A114" s="437"/>
      <c r="B114" s="437"/>
      <c r="C114" s="437"/>
      <c r="D114" s="437"/>
    </row>
    <row r="115" spans="1:4" x14ac:dyDescent="0.25">
      <c r="A115" s="487"/>
      <c r="B115" s="487"/>
      <c r="C115" s="437"/>
      <c r="D115" s="437"/>
    </row>
    <row r="116" spans="1:4" x14ac:dyDescent="0.25">
      <c r="A116" s="441"/>
      <c r="B116" s="441"/>
      <c r="C116" s="437"/>
      <c r="D116" s="487"/>
    </row>
    <row r="117" spans="1:4" x14ac:dyDescent="0.25">
      <c r="A117" s="441"/>
      <c r="B117" s="441"/>
      <c r="C117" s="487"/>
      <c r="D117" s="441"/>
    </row>
    <row r="118" spans="1:4" x14ac:dyDescent="0.25">
      <c r="A118" s="437"/>
      <c r="B118" s="437"/>
      <c r="C118" s="441"/>
      <c r="D118" s="441"/>
    </row>
    <row r="119" spans="1:4" x14ac:dyDescent="0.25">
      <c r="A119" s="441"/>
      <c r="B119" s="441"/>
      <c r="C119" s="441"/>
      <c r="D119" s="437"/>
    </row>
    <row r="120" spans="1:4" x14ac:dyDescent="0.25">
      <c r="A120" s="441"/>
      <c r="B120" s="441"/>
      <c r="C120" s="437"/>
      <c r="D120" s="491"/>
    </row>
    <row r="121" spans="1:4" x14ac:dyDescent="0.25">
      <c r="A121" s="441"/>
      <c r="B121" s="441"/>
      <c r="C121" s="441"/>
      <c r="D121" s="441"/>
    </row>
    <row r="122" spans="1:4" x14ac:dyDescent="0.25">
      <c r="A122" s="487"/>
      <c r="B122" s="487"/>
      <c r="C122" s="441"/>
      <c r="D122" s="441"/>
    </row>
    <row r="123" spans="1:4" x14ac:dyDescent="0.25">
      <c r="A123" s="491"/>
      <c r="B123" s="491"/>
      <c r="C123" s="441"/>
      <c r="D123" s="441"/>
    </row>
    <row r="124" spans="1:4" x14ac:dyDescent="0.25">
      <c r="A124" s="492"/>
      <c r="B124" s="438"/>
      <c r="C124" s="487"/>
      <c r="D124" s="491"/>
    </row>
    <row r="125" spans="1:4" x14ac:dyDescent="0.25">
      <c r="A125" s="492"/>
      <c r="B125" s="438"/>
      <c r="C125" s="491"/>
      <c r="D125" s="438"/>
    </row>
    <row r="126" spans="1:4" x14ac:dyDescent="0.25">
      <c r="A126" s="493"/>
      <c r="B126" s="437"/>
      <c r="C126" s="438"/>
      <c r="D126" s="438"/>
    </row>
    <row r="127" spans="1:4" x14ac:dyDescent="0.25">
      <c r="A127" s="437"/>
      <c r="B127" s="437"/>
      <c r="C127" s="438"/>
      <c r="D127" s="437"/>
    </row>
    <row r="128" spans="1:4" x14ac:dyDescent="0.25">
      <c r="A128" s="437"/>
      <c r="B128" s="437"/>
      <c r="C128" s="437"/>
      <c r="D128" s="437"/>
    </row>
    <row r="129" spans="1:4" x14ac:dyDescent="0.25">
      <c r="A129" s="437"/>
      <c r="B129" s="437"/>
      <c r="C129" s="437"/>
      <c r="D129" s="437"/>
    </row>
    <row r="130" spans="1:4" x14ac:dyDescent="0.25">
      <c r="A130" s="441"/>
      <c r="B130" s="441"/>
      <c r="C130" s="437"/>
      <c r="D130" s="437"/>
    </row>
    <row r="131" spans="1:4" x14ac:dyDescent="0.25">
      <c r="A131" s="441"/>
      <c r="B131" s="441"/>
      <c r="C131" s="437"/>
      <c r="D131" s="441"/>
    </row>
    <row r="132" spans="1:4" x14ac:dyDescent="0.25">
      <c r="A132" s="491"/>
      <c r="B132" s="491"/>
      <c r="C132" s="441"/>
      <c r="D132" s="441"/>
    </row>
    <row r="133" spans="1:4" x14ac:dyDescent="0.25">
      <c r="A133" s="491"/>
      <c r="B133" s="491"/>
      <c r="C133" s="441"/>
      <c r="D133" s="491"/>
    </row>
    <row r="134" spans="1:4" x14ac:dyDescent="0.25">
      <c r="A134" s="437"/>
      <c r="B134" s="437"/>
      <c r="C134" s="491"/>
      <c r="D134" s="491"/>
    </row>
    <row r="135" spans="1:4" x14ac:dyDescent="0.25">
      <c r="A135" s="437"/>
      <c r="B135" s="437"/>
      <c r="C135" s="491"/>
      <c r="D135" s="437"/>
    </row>
    <row r="136" spans="1:4" x14ac:dyDescent="0.25">
      <c r="A136" s="437"/>
      <c r="B136" s="437"/>
      <c r="C136" s="437"/>
      <c r="D136" s="437"/>
    </row>
    <row r="137" spans="1:4" x14ac:dyDescent="0.25">
      <c r="A137" s="495"/>
      <c r="B137" s="495"/>
      <c r="C137" s="437"/>
      <c r="D137" s="437"/>
    </row>
    <row r="138" spans="1:4" x14ac:dyDescent="0.25">
      <c r="A138" s="495"/>
      <c r="B138" s="495"/>
      <c r="C138" s="437"/>
      <c r="D138" s="495"/>
    </row>
    <row r="139" spans="1:4" x14ac:dyDescent="0.25">
      <c r="A139" s="437"/>
      <c r="B139" s="437"/>
      <c r="C139" s="495"/>
      <c r="D139" s="495"/>
    </row>
    <row r="140" spans="1:4" x14ac:dyDescent="0.25">
      <c r="A140" s="441"/>
      <c r="B140" s="441"/>
      <c r="C140" s="495"/>
      <c r="D140" s="437"/>
    </row>
    <row r="141" spans="1:4" x14ac:dyDescent="0.25">
      <c r="A141" s="441"/>
      <c r="B141" s="441"/>
      <c r="C141" s="437"/>
      <c r="D141" s="441"/>
    </row>
    <row r="142" spans="1:4" x14ac:dyDescent="0.25">
      <c r="A142" s="441"/>
      <c r="B142" s="441"/>
      <c r="C142" s="441"/>
      <c r="D142" s="441"/>
    </row>
    <row r="143" spans="1:4" x14ac:dyDescent="0.25">
      <c r="A143" s="441"/>
      <c r="B143" s="441"/>
      <c r="C143" s="441"/>
      <c r="D143" s="441"/>
    </row>
    <row r="144" spans="1:4" x14ac:dyDescent="0.25">
      <c r="A144" s="441"/>
      <c r="B144" s="441"/>
      <c r="C144" s="441"/>
      <c r="D144" s="441"/>
    </row>
    <row r="145" spans="1:4" x14ac:dyDescent="0.25">
      <c r="A145" s="441"/>
      <c r="B145" s="441"/>
      <c r="C145" s="441"/>
      <c r="D145" s="441"/>
    </row>
    <row r="146" spans="1:4" x14ac:dyDescent="0.25">
      <c r="A146" s="441"/>
      <c r="B146" s="441"/>
      <c r="C146" s="441"/>
      <c r="D146" s="441"/>
    </row>
    <row r="147" spans="1:4" x14ac:dyDescent="0.25">
      <c r="A147" s="441"/>
      <c r="B147" s="441"/>
      <c r="C147" s="441"/>
      <c r="D147" s="441"/>
    </row>
  </sheetData>
  <mergeCells count="41">
    <mergeCell ref="B9:D9"/>
    <mergeCell ref="A2:D2"/>
    <mergeCell ref="B6:D6"/>
    <mergeCell ref="B7:D7"/>
    <mergeCell ref="B8:D8"/>
    <mergeCell ref="A3:G3"/>
    <mergeCell ref="A4:G4"/>
    <mergeCell ref="A30:A31"/>
    <mergeCell ref="B30:B31"/>
    <mergeCell ref="B10:D10"/>
    <mergeCell ref="A12:D12"/>
    <mergeCell ref="A15:D15"/>
    <mergeCell ref="A17:A18"/>
    <mergeCell ref="B17:B18"/>
    <mergeCell ref="A19:D19"/>
    <mergeCell ref="A21:A22"/>
    <mergeCell ref="B21:B22"/>
    <mergeCell ref="A23:A26"/>
    <mergeCell ref="B23:B26"/>
    <mergeCell ref="A27:D27"/>
    <mergeCell ref="A14:D14"/>
    <mergeCell ref="B61:C61"/>
    <mergeCell ref="A32:A33"/>
    <mergeCell ref="B32:B33"/>
    <mergeCell ref="A34:D34"/>
    <mergeCell ref="A37:A38"/>
    <mergeCell ref="B37:B38"/>
    <mergeCell ref="A39:D39"/>
    <mergeCell ref="A55:D55"/>
    <mergeCell ref="A56:D57"/>
    <mergeCell ref="A58:C58"/>
    <mergeCell ref="A59:B59"/>
    <mergeCell ref="A60:B60"/>
    <mergeCell ref="A83:B83"/>
    <mergeCell ref="B62:C62"/>
    <mergeCell ref="B63:C63"/>
    <mergeCell ref="B67:D67"/>
    <mergeCell ref="A74:B74"/>
    <mergeCell ref="A76:B76"/>
    <mergeCell ref="A78:B78"/>
    <mergeCell ref="C78:D7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12"/>
  <sheetViews>
    <sheetView workbookViewId="0">
      <selection activeCell="A15" sqref="A15:P15"/>
    </sheetView>
  </sheetViews>
  <sheetFormatPr defaultRowHeight="15" x14ac:dyDescent="0.25"/>
  <cols>
    <col min="1" max="2" width="9.140625" style="17"/>
    <col min="3" max="3" width="3.28515625" style="17" customWidth="1"/>
    <col min="4" max="4" width="1.42578125" style="17" customWidth="1"/>
    <col min="5" max="5" width="8.140625" style="17" customWidth="1"/>
    <col min="6" max="6" width="7.5703125" style="17" customWidth="1"/>
    <col min="7" max="7" width="5.42578125" style="17" customWidth="1"/>
    <col min="8" max="8" width="4.28515625" style="17" customWidth="1"/>
    <col min="9" max="9" width="2.85546875" style="17" customWidth="1"/>
    <col min="10" max="10" width="2" style="17" customWidth="1"/>
    <col min="11" max="11" width="4.7109375" style="17" customWidth="1"/>
    <col min="12" max="14" width="4.85546875" style="17" customWidth="1"/>
    <col min="15" max="15" width="5.28515625" style="17" customWidth="1"/>
    <col min="16" max="16" width="8.140625" style="17" customWidth="1"/>
  </cols>
  <sheetData>
    <row r="2" spans="1:16" ht="18.75" x14ac:dyDescent="0.3">
      <c r="A2" s="883" t="s">
        <v>92</v>
      </c>
      <c r="B2" s="883"/>
      <c r="C2" s="883"/>
      <c r="D2" s="883"/>
      <c r="E2" s="883"/>
      <c r="F2" s="883"/>
      <c r="G2" s="883"/>
      <c r="H2" s="883"/>
      <c r="I2" s="883"/>
      <c r="J2" s="883"/>
      <c r="K2" s="883"/>
      <c r="L2" s="883"/>
      <c r="M2" s="883"/>
      <c r="N2" s="883"/>
      <c r="O2" s="883"/>
      <c r="P2" s="883"/>
    </row>
    <row r="3" spans="1:16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ht="30.75" customHeight="1" x14ac:dyDescent="0.25">
      <c r="A4" s="859" t="s">
        <v>0</v>
      </c>
      <c r="B4" s="859"/>
      <c r="C4" s="859"/>
      <c r="D4" s="859"/>
      <c r="E4" s="859"/>
      <c r="F4" s="859"/>
      <c r="G4" s="859"/>
      <c r="H4" s="859"/>
      <c r="I4" s="859"/>
      <c r="J4" s="859"/>
      <c r="K4" s="859"/>
      <c r="L4" s="859"/>
      <c r="M4" s="859"/>
      <c r="N4" s="859"/>
      <c r="O4" s="859"/>
      <c r="P4" s="859"/>
    </row>
    <row r="5" spans="1:16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x14ac:dyDescent="0.25">
      <c r="A7" s="836" t="s">
        <v>99</v>
      </c>
      <c r="B7" s="836"/>
      <c r="C7" s="836"/>
      <c r="D7" s="836"/>
      <c r="E7" s="836"/>
    </row>
    <row r="8" spans="1:16" x14ac:dyDescent="0.25">
      <c r="A8" s="836" t="s">
        <v>2</v>
      </c>
      <c r="B8" s="836"/>
      <c r="C8" s="836"/>
      <c r="D8" s="836"/>
      <c r="E8" s="16"/>
    </row>
    <row r="10" spans="1:16" x14ac:dyDescent="0.25">
      <c r="A10" s="839" t="s">
        <v>3</v>
      </c>
      <c r="B10" s="839"/>
      <c r="C10" s="839"/>
      <c r="D10" s="839"/>
      <c r="E10" s="839"/>
      <c r="F10" s="839"/>
    </row>
    <row r="11" spans="1:16" ht="28.5" customHeight="1" x14ac:dyDescent="0.25">
      <c r="A11" s="860" t="s">
        <v>4</v>
      </c>
      <c r="B11" s="860"/>
      <c r="C11" s="860"/>
      <c r="D11" s="860"/>
      <c r="E11" s="860"/>
      <c r="F11" s="842" t="s">
        <v>5</v>
      </c>
      <c r="G11" s="842"/>
      <c r="H11" s="842"/>
      <c r="I11" s="842"/>
      <c r="J11" s="842"/>
      <c r="K11" s="842"/>
      <c r="L11" s="842"/>
      <c r="M11" s="842"/>
      <c r="N11" s="842"/>
      <c r="O11" s="842"/>
      <c r="P11" s="842"/>
    </row>
    <row r="12" spans="1:16" x14ac:dyDescent="0.25">
      <c r="F12" s="842"/>
      <c r="G12" s="842"/>
      <c r="H12" s="842"/>
      <c r="I12" s="842"/>
      <c r="J12" s="842"/>
      <c r="K12" s="842"/>
      <c r="L12" s="842"/>
      <c r="M12" s="842"/>
      <c r="N12" s="842"/>
      <c r="O12" s="842"/>
      <c r="P12" s="842"/>
    </row>
    <row r="13" spans="1:16" x14ac:dyDescent="0.25"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</row>
    <row r="14" spans="1:16" x14ac:dyDescent="0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</row>
    <row r="15" spans="1:16" ht="28.5" customHeight="1" x14ac:dyDescent="0.25">
      <c r="A15" s="842" t="s">
        <v>9</v>
      </c>
      <c r="B15" s="842"/>
      <c r="C15" s="842"/>
      <c r="D15" s="842"/>
      <c r="E15" s="19"/>
      <c r="F15" s="842" t="s">
        <v>7</v>
      </c>
      <c r="G15" s="842"/>
      <c r="H15" s="842"/>
      <c r="I15" s="842"/>
      <c r="J15" s="842"/>
      <c r="K15" s="842"/>
      <c r="L15" s="842"/>
      <c r="M15" s="842"/>
      <c r="N15" s="842"/>
      <c r="O15" s="842"/>
      <c r="P15" s="842"/>
    </row>
    <row r="17" spans="1:16" ht="30.75" customHeight="1" x14ac:dyDescent="0.25">
      <c r="A17" s="860" t="s">
        <v>10</v>
      </c>
      <c r="B17" s="860"/>
      <c r="C17" s="860"/>
      <c r="D17" s="860"/>
      <c r="E17" s="860"/>
      <c r="F17" s="842" t="s">
        <v>8</v>
      </c>
      <c r="G17" s="842"/>
      <c r="H17" s="842"/>
      <c r="I17" s="842"/>
      <c r="J17" s="842"/>
      <c r="K17" s="842"/>
      <c r="L17" s="842"/>
      <c r="M17" s="842"/>
      <c r="N17" s="842"/>
      <c r="O17" s="842"/>
      <c r="P17" s="842"/>
    </row>
    <row r="19" spans="1:16" ht="27" customHeight="1" x14ac:dyDescent="0.25">
      <c r="A19" s="860" t="s">
        <v>11</v>
      </c>
      <c r="B19" s="860"/>
      <c r="C19" s="860"/>
      <c r="D19" s="860"/>
      <c r="E19" s="860"/>
      <c r="F19" s="842" t="s">
        <v>12</v>
      </c>
      <c r="G19" s="842"/>
      <c r="H19" s="842"/>
      <c r="I19" s="842"/>
      <c r="J19" s="842"/>
      <c r="K19" s="842"/>
      <c r="L19" s="842"/>
      <c r="M19" s="842"/>
      <c r="N19" s="842"/>
      <c r="O19" s="842"/>
      <c r="P19" s="842"/>
    </row>
    <row r="21" spans="1:16" x14ac:dyDescent="0.25">
      <c r="A21" s="885" t="s">
        <v>13</v>
      </c>
      <c r="B21" s="885"/>
      <c r="C21" s="885"/>
      <c r="D21" s="885"/>
      <c r="E21" s="885"/>
      <c r="F21" s="885"/>
      <c r="G21" s="885"/>
      <c r="H21" s="885"/>
      <c r="I21" s="885"/>
      <c r="J21" s="885"/>
      <c r="K21" s="885"/>
      <c r="L21" s="885"/>
      <c r="M21" s="885"/>
      <c r="N21" s="885"/>
      <c r="O21" s="885"/>
      <c r="P21" s="885"/>
    </row>
    <row r="22" spans="1:16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</row>
    <row r="23" spans="1:16" ht="4.5" customHeight="1" x14ac:dyDescent="0.25"/>
    <row r="24" spans="1:16" ht="72" customHeight="1" x14ac:dyDescent="0.25">
      <c r="A24" s="909" t="s">
        <v>112</v>
      </c>
      <c r="B24" s="909"/>
      <c r="C24" s="909"/>
      <c r="D24" s="909"/>
      <c r="E24" s="909"/>
      <c r="F24" s="909"/>
      <c r="G24" s="909"/>
      <c r="H24" s="909"/>
      <c r="I24" s="909"/>
      <c r="J24" s="909"/>
      <c r="K24" s="909"/>
      <c r="L24" s="909"/>
      <c r="M24" s="909"/>
      <c r="N24" s="909"/>
      <c r="O24" s="909"/>
      <c r="P24" s="909"/>
    </row>
    <row r="25" spans="1:16" ht="8.25" customHeight="1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1:16" x14ac:dyDescent="0.25">
      <c r="A26" s="877" t="s">
        <v>17</v>
      </c>
      <c r="B26" s="878"/>
      <c r="C26" s="878"/>
      <c r="D26" s="879"/>
      <c r="E26" s="875" t="s">
        <v>15</v>
      </c>
      <c r="F26" s="876"/>
      <c r="G26" s="886" t="s">
        <v>30</v>
      </c>
      <c r="H26" s="887"/>
      <c r="I26" s="887"/>
      <c r="J26" s="887"/>
      <c r="K26" s="887"/>
      <c r="L26" s="888"/>
      <c r="M26" s="906" t="s">
        <v>16</v>
      </c>
      <c r="N26" s="907"/>
      <c r="O26" s="907"/>
      <c r="P26" s="908"/>
    </row>
    <row r="27" spans="1:16" x14ac:dyDescent="0.25">
      <c r="A27" s="880"/>
      <c r="B27" s="881"/>
      <c r="C27" s="881"/>
      <c r="D27" s="882"/>
      <c r="E27" s="875" t="s">
        <v>18</v>
      </c>
      <c r="F27" s="876"/>
      <c r="G27" s="20" t="s">
        <v>29</v>
      </c>
      <c r="H27" s="20" t="s">
        <v>27</v>
      </c>
      <c r="I27" s="875" t="s">
        <v>28</v>
      </c>
      <c r="J27" s="876"/>
      <c r="K27" s="21" t="s">
        <v>50</v>
      </c>
      <c r="L27" s="21" t="s">
        <v>51</v>
      </c>
      <c r="M27" s="21" t="s">
        <v>50</v>
      </c>
      <c r="N27" s="22" t="s">
        <v>19</v>
      </c>
      <c r="O27" s="22" t="s">
        <v>20</v>
      </c>
      <c r="P27" s="23" t="s">
        <v>26</v>
      </c>
    </row>
    <row r="28" spans="1:16" x14ac:dyDescent="0.25">
      <c r="A28" s="889" t="s">
        <v>21</v>
      </c>
      <c r="B28" s="890"/>
      <c r="C28" s="890"/>
      <c r="D28" s="891"/>
      <c r="E28" s="25" t="s">
        <v>22</v>
      </c>
      <c r="F28" s="25">
        <v>5</v>
      </c>
      <c r="G28" s="26">
        <v>2</v>
      </c>
      <c r="H28" s="26">
        <v>2</v>
      </c>
      <c r="I28" s="845">
        <v>3</v>
      </c>
      <c r="J28" s="846"/>
      <c r="K28" s="26">
        <v>1</v>
      </c>
      <c r="L28" s="26"/>
      <c r="M28" s="26">
        <v>3</v>
      </c>
      <c r="N28" s="28"/>
      <c r="O28" s="28"/>
      <c r="P28" s="28"/>
    </row>
    <row r="29" spans="1:16" x14ac:dyDescent="0.25">
      <c r="A29" s="892"/>
      <c r="B29" s="893"/>
      <c r="C29" s="893"/>
      <c r="D29" s="894"/>
      <c r="E29" s="29" t="s">
        <v>18</v>
      </c>
      <c r="F29" s="25">
        <v>132</v>
      </c>
      <c r="G29" s="45"/>
      <c r="H29" s="27"/>
      <c r="I29" s="845"/>
      <c r="J29" s="846"/>
      <c r="K29" s="30"/>
      <c r="L29" s="30"/>
      <c r="M29" s="30"/>
      <c r="N29" s="25"/>
      <c r="O29" s="28"/>
      <c r="P29" s="28"/>
    </row>
    <row r="30" spans="1:16" x14ac:dyDescent="0.25">
      <c r="A30" s="889" t="s">
        <v>23</v>
      </c>
      <c r="B30" s="890"/>
      <c r="C30" s="890"/>
      <c r="D30" s="891"/>
      <c r="E30" s="28" t="s">
        <v>22</v>
      </c>
      <c r="F30" s="25">
        <v>0</v>
      </c>
      <c r="G30" s="26"/>
      <c r="H30" s="27"/>
      <c r="I30" s="845"/>
      <c r="J30" s="846"/>
      <c r="K30" s="30"/>
      <c r="L30" s="30"/>
      <c r="M30" s="30"/>
      <c r="N30" s="28"/>
      <c r="O30" s="28"/>
      <c r="P30" s="28"/>
    </row>
    <row r="31" spans="1:16" x14ac:dyDescent="0.25">
      <c r="A31" s="892"/>
      <c r="B31" s="893"/>
      <c r="C31" s="893"/>
      <c r="D31" s="894"/>
      <c r="E31" s="31" t="s">
        <v>18</v>
      </c>
      <c r="F31" s="25">
        <v>53</v>
      </c>
      <c r="G31" s="26"/>
      <c r="H31" s="27"/>
      <c r="I31" s="845"/>
      <c r="J31" s="846"/>
      <c r="K31" s="30"/>
      <c r="L31" s="30"/>
      <c r="M31" s="30"/>
      <c r="N31" s="28"/>
      <c r="O31" s="28"/>
      <c r="P31" s="28"/>
    </row>
    <row r="32" spans="1:16" x14ac:dyDescent="0.25">
      <c r="A32" s="889" t="s">
        <v>25</v>
      </c>
      <c r="B32" s="890"/>
      <c r="C32" s="890"/>
      <c r="D32" s="891"/>
      <c r="E32" s="28" t="s">
        <v>22</v>
      </c>
      <c r="F32" s="25">
        <v>4</v>
      </c>
      <c r="G32" s="26"/>
      <c r="H32" s="26"/>
      <c r="I32" s="845"/>
      <c r="J32" s="846"/>
      <c r="K32" s="30"/>
      <c r="L32" s="30"/>
      <c r="M32" s="30"/>
      <c r="N32" s="25"/>
      <c r="O32" s="28"/>
      <c r="P32" s="28"/>
    </row>
    <row r="33" spans="1:16" x14ac:dyDescent="0.25">
      <c r="A33" s="892"/>
      <c r="B33" s="893"/>
      <c r="C33" s="893"/>
      <c r="D33" s="894"/>
      <c r="E33" s="32" t="s">
        <v>18</v>
      </c>
      <c r="F33" s="25">
        <v>196</v>
      </c>
      <c r="G33" s="26"/>
      <c r="H33" s="27"/>
      <c r="I33" s="845"/>
      <c r="J33" s="846"/>
      <c r="K33" s="30"/>
      <c r="L33" s="30"/>
      <c r="M33" s="30"/>
      <c r="N33" s="28"/>
      <c r="O33" s="28"/>
      <c r="P33" s="28"/>
    </row>
    <row r="34" spans="1:16" x14ac:dyDescent="0.25">
      <c r="A34" s="899" t="s">
        <v>106</v>
      </c>
      <c r="B34" s="900"/>
      <c r="C34" s="900"/>
      <c r="D34" s="901"/>
      <c r="E34" s="32" t="s">
        <v>22</v>
      </c>
      <c r="F34" s="25"/>
      <c r="G34" s="26"/>
      <c r="H34" s="27"/>
      <c r="I34" s="49"/>
      <c r="J34" s="50"/>
      <c r="K34" s="26"/>
      <c r="L34" s="26"/>
      <c r="M34" s="26"/>
      <c r="N34" s="25">
        <v>2</v>
      </c>
      <c r="O34" s="28"/>
      <c r="P34" s="28"/>
    </row>
    <row r="35" spans="1:16" x14ac:dyDescent="0.25">
      <c r="A35" s="902"/>
      <c r="B35" s="903"/>
      <c r="C35" s="903"/>
      <c r="D35" s="904"/>
      <c r="E35" s="32" t="s">
        <v>18</v>
      </c>
      <c r="F35" s="25"/>
      <c r="G35" s="26"/>
      <c r="H35" s="27"/>
      <c r="I35" s="49"/>
      <c r="J35" s="50"/>
      <c r="K35" s="26"/>
      <c r="L35" s="26"/>
      <c r="M35" s="26"/>
      <c r="N35" s="28"/>
      <c r="O35" s="28"/>
      <c r="P35" s="28"/>
    </row>
    <row r="36" spans="1:16" x14ac:dyDescent="0.25">
      <c r="A36" s="899" t="s">
        <v>48</v>
      </c>
      <c r="B36" s="900"/>
      <c r="C36" s="900"/>
      <c r="D36" s="901"/>
      <c r="E36" s="32" t="s">
        <v>22</v>
      </c>
      <c r="F36" s="25"/>
      <c r="G36" s="26">
        <v>1</v>
      </c>
      <c r="H36" s="26"/>
      <c r="I36" s="845"/>
      <c r="J36" s="846"/>
      <c r="K36" s="30"/>
      <c r="L36" s="30"/>
      <c r="M36" s="30"/>
      <c r="N36" s="28"/>
      <c r="O36" s="28"/>
      <c r="P36" s="28"/>
    </row>
    <row r="37" spans="1:16" x14ac:dyDescent="0.25">
      <c r="A37" s="902"/>
      <c r="B37" s="903"/>
      <c r="C37" s="903"/>
      <c r="D37" s="904"/>
      <c r="E37" s="32" t="s">
        <v>18</v>
      </c>
      <c r="F37" s="25"/>
      <c r="G37" s="26"/>
      <c r="H37" s="27"/>
      <c r="I37" s="845"/>
      <c r="J37" s="846"/>
      <c r="K37" s="30"/>
      <c r="L37" s="30"/>
      <c r="M37" s="30"/>
      <c r="N37" s="28"/>
      <c r="O37" s="28"/>
      <c r="P37" s="28"/>
    </row>
    <row r="38" spans="1:16" x14ac:dyDescent="0.25">
      <c r="A38" s="899" t="s">
        <v>100</v>
      </c>
      <c r="B38" s="900"/>
      <c r="C38" s="900"/>
      <c r="D38" s="901"/>
      <c r="E38" s="32" t="s">
        <v>22</v>
      </c>
      <c r="F38" s="25">
        <v>0</v>
      </c>
      <c r="G38" s="26"/>
      <c r="H38" s="27"/>
      <c r="I38" s="49"/>
      <c r="J38" s="50"/>
      <c r="K38" s="50"/>
      <c r="L38" s="50">
        <v>1</v>
      </c>
      <c r="M38" s="50"/>
      <c r="N38" s="28"/>
      <c r="O38" s="28"/>
      <c r="P38" s="28"/>
    </row>
    <row r="39" spans="1:16" x14ac:dyDescent="0.25">
      <c r="A39" s="902"/>
      <c r="B39" s="903"/>
      <c r="C39" s="903"/>
      <c r="D39" s="904"/>
      <c r="E39" s="32" t="s">
        <v>18</v>
      </c>
      <c r="F39" s="25">
        <v>19</v>
      </c>
      <c r="G39" s="26"/>
      <c r="H39" s="27"/>
      <c r="I39" s="49"/>
      <c r="J39" s="50"/>
      <c r="K39" s="50"/>
      <c r="L39" s="50"/>
      <c r="M39" s="50"/>
      <c r="N39" s="28"/>
      <c r="O39" s="28"/>
      <c r="P39" s="28"/>
    </row>
    <row r="40" spans="1:16" x14ac:dyDescent="0.25">
      <c r="A40" s="899" t="s">
        <v>102</v>
      </c>
      <c r="B40" s="900"/>
      <c r="C40" s="900"/>
      <c r="D40" s="901"/>
      <c r="E40" s="32" t="s">
        <v>22</v>
      </c>
      <c r="F40" s="25">
        <v>0</v>
      </c>
      <c r="G40" s="26"/>
      <c r="H40" s="27"/>
      <c r="I40" s="54"/>
      <c r="J40" s="55"/>
      <c r="K40" s="55"/>
      <c r="L40" s="55"/>
      <c r="M40" s="55"/>
      <c r="N40" s="28"/>
      <c r="O40" s="28"/>
      <c r="P40" s="28"/>
    </row>
    <row r="41" spans="1:16" x14ac:dyDescent="0.25">
      <c r="A41" s="902"/>
      <c r="B41" s="903"/>
      <c r="C41" s="903"/>
      <c r="D41" s="904"/>
      <c r="E41" s="32" t="s">
        <v>18</v>
      </c>
      <c r="F41" s="25">
        <v>1</v>
      </c>
      <c r="G41" s="26"/>
      <c r="H41" s="27"/>
      <c r="I41" s="54"/>
      <c r="J41" s="55"/>
      <c r="K41" s="55"/>
      <c r="L41" s="55"/>
      <c r="M41" s="55"/>
      <c r="N41" s="28"/>
      <c r="O41" s="28"/>
      <c r="P41" s="28"/>
    </row>
    <row r="42" spans="1:16" s="10" customFormat="1" x14ac:dyDescent="0.25">
      <c r="A42" s="61"/>
      <c r="B42" s="61"/>
      <c r="C42" s="61"/>
      <c r="D42" s="61"/>
      <c r="E42" s="37"/>
      <c r="F42" s="39"/>
      <c r="G42" s="41"/>
      <c r="H42" s="40"/>
      <c r="I42" s="41"/>
      <c r="J42" s="41"/>
      <c r="K42" s="41"/>
      <c r="L42" s="41"/>
      <c r="M42" s="41"/>
      <c r="N42" s="24"/>
      <c r="O42" s="24"/>
      <c r="P42" s="24"/>
    </row>
    <row r="43" spans="1:16" s="10" customFormat="1" x14ac:dyDescent="0.25">
      <c r="A43" s="905" t="s">
        <v>115</v>
      </c>
      <c r="B43" s="905"/>
      <c r="C43" s="905"/>
      <c r="D43" s="905"/>
      <c r="E43" s="32" t="s">
        <v>22</v>
      </c>
      <c r="F43" s="25">
        <v>1</v>
      </c>
      <c r="G43" s="26"/>
      <c r="H43" s="27"/>
      <c r="I43" s="845"/>
      <c r="J43" s="846"/>
      <c r="K43" s="26"/>
      <c r="L43" s="26"/>
      <c r="M43" s="26"/>
      <c r="N43" s="28"/>
      <c r="O43" s="28"/>
      <c r="P43" s="28"/>
    </row>
    <row r="44" spans="1:16" s="10" customFormat="1" x14ac:dyDescent="0.25">
      <c r="A44" s="905"/>
      <c r="B44" s="905"/>
      <c r="C44" s="905"/>
      <c r="D44" s="905"/>
      <c r="E44" s="32" t="s">
        <v>18</v>
      </c>
      <c r="F44" s="25">
        <v>11</v>
      </c>
      <c r="G44" s="26"/>
      <c r="H44" s="27"/>
      <c r="I44" s="845"/>
      <c r="J44" s="846"/>
      <c r="K44" s="26"/>
      <c r="L44" s="26"/>
      <c r="M44" s="26"/>
      <c r="N44" s="28"/>
      <c r="O44" s="28"/>
      <c r="P44" s="28"/>
    </row>
    <row r="45" spans="1:16" s="10" customFormat="1" x14ac:dyDescent="0.25">
      <c r="A45" s="905" t="s">
        <v>113</v>
      </c>
      <c r="B45" s="905"/>
      <c r="C45" s="905"/>
      <c r="D45" s="905"/>
      <c r="E45" s="32" t="s">
        <v>22</v>
      </c>
      <c r="F45" s="25">
        <v>0</v>
      </c>
      <c r="G45" s="26"/>
      <c r="H45" s="27"/>
      <c r="I45" s="845"/>
      <c r="J45" s="846"/>
      <c r="K45" s="26">
        <v>1</v>
      </c>
      <c r="L45" s="26"/>
      <c r="M45" s="26"/>
      <c r="N45" s="28"/>
      <c r="O45" s="28"/>
      <c r="P45" s="28"/>
    </row>
    <row r="46" spans="1:16" s="10" customFormat="1" x14ac:dyDescent="0.25">
      <c r="A46" s="905"/>
      <c r="B46" s="905"/>
      <c r="C46" s="905"/>
      <c r="D46" s="905"/>
      <c r="E46" s="32" t="s">
        <v>18</v>
      </c>
      <c r="F46" s="25">
        <v>0</v>
      </c>
      <c r="G46" s="26"/>
      <c r="H46" s="27"/>
      <c r="I46" s="845"/>
      <c r="J46" s="846"/>
      <c r="K46" s="26"/>
      <c r="L46" s="26"/>
      <c r="M46" s="26"/>
      <c r="N46" s="28"/>
      <c r="O46" s="28"/>
      <c r="P46" s="28"/>
    </row>
    <row r="47" spans="1:16" x14ac:dyDescent="0.25">
      <c r="A47" s="899" t="s">
        <v>101</v>
      </c>
      <c r="B47" s="900"/>
      <c r="C47" s="900"/>
      <c r="D47" s="901"/>
      <c r="E47" s="32" t="s">
        <v>22</v>
      </c>
      <c r="F47" s="25">
        <v>1</v>
      </c>
      <c r="G47" s="26"/>
      <c r="H47" s="27"/>
      <c r="I47" s="845">
        <v>1</v>
      </c>
      <c r="J47" s="846"/>
      <c r="K47" s="55"/>
      <c r="L47" s="55"/>
      <c r="M47" s="55"/>
      <c r="N47" s="28"/>
      <c r="O47" s="28"/>
      <c r="P47" s="28"/>
    </row>
    <row r="48" spans="1:16" ht="26.25" customHeight="1" x14ac:dyDescent="0.25">
      <c r="A48" s="902"/>
      <c r="B48" s="903"/>
      <c r="C48" s="903"/>
      <c r="D48" s="904"/>
      <c r="E48" s="32" t="s">
        <v>18</v>
      </c>
      <c r="F48" s="25">
        <v>69</v>
      </c>
      <c r="G48" s="26"/>
      <c r="H48" s="27"/>
      <c r="I48" s="54"/>
      <c r="J48" s="55"/>
      <c r="K48" s="55"/>
      <c r="L48" s="55"/>
      <c r="M48" s="55"/>
      <c r="N48" s="28"/>
      <c r="O48" s="25">
        <v>27</v>
      </c>
      <c r="P48" s="29" t="s">
        <v>104</v>
      </c>
    </row>
    <row r="49" spans="1:16" x14ac:dyDescent="0.25">
      <c r="A49" s="899" t="s">
        <v>103</v>
      </c>
      <c r="B49" s="900"/>
      <c r="C49" s="900"/>
      <c r="D49" s="901"/>
      <c r="E49" s="32" t="s">
        <v>22</v>
      </c>
      <c r="F49" s="25">
        <v>0</v>
      </c>
      <c r="G49" s="26"/>
      <c r="H49" s="27"/>
      <c r="I49" s="49"/>
      <c r="J49" s="50"/>
      <c r="K49" s="50"/>
      <c r="L49" s="50"/>
      <c r="M49" s="50"/>
      <c r="N49" s="28"/>
      <c r="O49" s="28"/>
      <c r="P49" s="28"/>
    </row>
    <row r="50" spans="1:16" x14ac:dyDescent="0.25">
      <c r="A50" s="902"/>
      <c r="B50" s="903"/>
      <c r="C50" s="903"/>
      <c r="D50" s="904"/>
      <c r="E50" s="32" t="s">
        <v>18</v>
      </c>
      <c r="F50" s="25">
        <v>41</v>
      </c>
      <c r="G50" s="26"/>
      <c r="H50" s="27"/>
      <c r="I50" s="49"/>
      <c r="J50" s="50"/>
      <c r="K50" s="50"/>
      <c r="L50" s="50"/>
      <c r="M50" s="50"/>
      <c r="N50" s="28"/>
      <c r="O50" s="28"/>
      <c r="P50" s="28"/>
    </row>
    <row r="51" spans="1:16" x14ac:dyDescent="0.25">
      <c r="A51" s="889" t="s">
        <v>31</v>
      </c>
      <c r="B51" s="890"/>
      <c r="C51" s="890"/>
      <c r="D51" s="891"/>
      <c r="E51" s="28" t="s">
        <v>22</v>
      </c>
      <c r="F51" s="25"/>
      <c r="G51" s="26"/>
      <c r="H51" s="27"/>
      <c r="I51" s="845"/>
      <c r="J51" s="846"/>
      <c r="K51" s="30"/>
      <c r="L51" s="30"/>
      <c r="M51" s="30">
        <v>1</v>
      </c>
      <c r="N51" s="28"/>
      <c r="O51" s="28"/>
      <c r="P51" s="28"/>
    </row>
    <row r="52" spans="1:16" x14ac:dyDescent="0.25">
      <c r="A52" s="892"/>
      <c r="B52" s="893"/>
      <c r="C52" s="893"/>
      <c r="D52" s="894"/>
      <c r="E52" s="32" t="s">
        <v>18</v>
      </c>
      <c r="F52" s="25"/>
      <c r="G52" s="26"/>
      <c r="H52" s="27"/>
      <c r="I52" s="845"/>
      <c r="J52" s="846"/>
      <c r="K52" s="30"/>
      <c r="L52" s="30"/>
      <c r="M52" s="30"/>
      <c r="N52" s="28"/>
      <c r="O52" s="34"/>
      <c r="P52" s="35"/>
    </row>
    <row r="53" spans="1:16" x14ac:dyDescent="0.25">
      <c r="A53" s="889" t="s">
        <v>32</v>
      </c>
      <c r="B53" s="890"/>
      <c r="C53" s="890"/>
      <c r="D53" s="891"/>
      <c r="E53" s="28" t="s">
        <v>22</v>
      </c>
      <c r="F53" s="25">
        <v>3</v>
      </c>
      <c r="G53" s="26"/>
      <c r="H53" s="27"/>
      <c r="I53" s="845"/>
      <c r="J53" s="846"/>
      <c r="K53" s="30"/>
      <c r="L53" s="30"/>
      <c r="M53" s="30"/>
      <c r="N53" s="25"/>
      <c r="O53" s="28"/>
      <c r="P53" s="28"/>
    </row>
    <row r="54" spans="1:16" x14ac:dyDescent="0.25">
      <c r="A54" s="892"/>
      <c r="B54" s="893"/>
      <c r="C54" s="893"/>
      <c r="D54" s="894"/>
      <c r="E54" s="32" t="s">
        <v>18</v>
      </c>
      <c r="F54" s="25">
        <v>75</v>
      </c>
      <c r="G54" s="26"/>
      <c r="H54" s="27"/>
      <c r="I54" s="845"/>
      <c r="J54" s="846"/>
      <c r="K54" s="30"/>
      <c r="L54" s="30"/>
      <c r="M54" s="30"/>
      <c r="N54" s="28"/>
      <c r="O54" s="25"/>
      <c r="P54" s="27"/>
    </row>
    <row r="55" spans="1:16" x14ac:dyDescent="0.25">
      <c r="A55" s="889" t="s">
        <v>33</v>
      </c>
      <c r="B55" s="890"/>
      <c r="C55" s="890"/>
      <c r="D55" s="891"/>
      <c r="E55" s="32" t="s">
        <v>22</v>
      </c>
      <c r="F55" s="25">
        <v>8</v>
      </c>
      <c r="G55" s="26"/>
      <c r="H55" s="27"/>
      <c r="I55" s="845"/>
      <c r="J55" s="846"/>
      <c r="K55" s="30"/>
      <c r="L55" s="30">
        <v>1</v>
      </c>
      <c r="M55" s="30"/>
      <c r="N55" s="25"/>
      <c r="O55" s="28"/>
      <c r="P55" s="28"/>
    </row>
    <row r="56" spans="1:16" x14ac:dyDescent="0.25">
      <c r="A56" s="892"/>
      <c r="B56" s="893"/>
      <c r="C56" s="893"/>
      <c r="D56" s="894"/>
      <c r="E56" s="32" t="s">
        <v>18</v>
      </c>
      <c r="F56" s="25">
        <v>185</v>
      </c>
      <c r="G56" s="26"/>
      <c r="H56" s="27"/>
      <c r="I56" s="845"/>
      <c r="J56" s="846"/>
      <c r="K56" s="30"/>
      <c r="L56" s="30"/>
      <c r="M56" s="30"/>
      <c r="N56" s="28"/>
      <c r="O56" s="28"/>
      <c r="P56" s="28"/>
    </row>
    <row r="57" spans="1:16" x14ac:dyDescent="0.25">
      <c r="A57" s="889" t="s">
        <v>34</v>
      </c>
      <c r="B57" s="890"/>
      <c r="C57" s="890"/>
      <c r="D57" s="891"/>
      <c r="E57" s="32" t="s">
        <v>22</v>
      </c>
      <c r="F57" s="25">
        <v>1</v>
      </c>
      <c r="G57" s="26"/>
      <c r="H57" s="27"/>
      <c r="I57" s="845"/>
      <c r="J57" s="846"/>
      <c r="K57" s="30"/>
      <c r="L57" s="30"/>
      <c r="M57" s="30"/>
      <c r="N57" s="28"/>
      <c r="O57" s="28"/>
      <c r="P57" s="28"/>
    </row>
    <row r="58" spans="1:16" x14ac:dyDescent="0.25">
      <c r="A58" s="892"/>
      <c r="B58" s="893"/>
      <c r="C58" s="893"/>
      <c r="D58" s="894"/>
      <c r="E58" s="32" t="s">
        <v>35</v>
      </c>
      <c r="F58" s="25">
        <v>5</v>
      </c>
      <c r="G58" s="26"/>
      <c r="H58" s="27"/>
      <c r="I58" s="845"/>
      <c r="J58" s="846"/>
      <c r="K58" s="30"/>
      <c r="L58" s="30"/>
      <c r="M58" s="30"/>
      <c r="N58" s="28"/>
      <c r="O58" s="28"/>
      <c r="P58" s="28"/>
    </row>
    <row r="59" spans="1:16" x14ac:dyDescent="0.25">
      <c r="A59" s="889" t="s">
        <v>38</v>
      </c>
      <c r="B59" s="890"/>
      <c r="C59" s="890"/>
      <c r="D59" s="891"/>
      <c r="E59" s="32" t="s">
        <v>22</v>
      </c>
      <c r="F59" s="25">
        <v>58</v>
      </c>
      <c r="G59" s="26">
        <v>1</v>
      </c>
      <c r="H59" s="26">
        <v>1</v>
      </c>
      <c r="I59" s="845">
        <v>2</v>
      </c>
      <c r="J59" s="846"/>
      <c r="K59" s="30"/>
      <c r="L59" s="30"/>
      <c r="M59" s="30"/>
      <c r="N59" s="25"/>
      <c r="O59" s="28"/>
      <c r="P59" s="28"/>
    </row>
    <row r="60" spans="1:16" x14ac:dyDescent="0.25">
      <c r="A60" s="892"/>
      <c r="B60" s="893"/>
      <c r="C60" s="893"/>
      <c r="D60" s="894"/>
      <c r="E60" s="32" t="s">
        <v>18</v>
      </c>
      <c r="F60" s="25">
        <v>35</v>
      </c>
      <c r="G60" s="26"/>
      <c r="H60" s="27"/>
      <c r="I60" s="845"/>
      <c r="J60" s="846"/>
      <c r="K60" s="30"/>
      <c r="L60" s="30">
        <v>1</v>
      </c>
      <c r="M60" s="30"/>
      <c r="N60" s="28"/>
      <c r="O60" s="28"/>
      <c r="P60" s="28"/>
    </row>
    <row r="61" spans="1:16" x14ac:dyDescent="0.25">
      <c r="A61" s="889" t="s">
        <v>39</v>
      </c>
      <c r="B61" s="890"/>
      <c r="C61" s="890"/>
      <c r="D61" s="891"/>
      <c r="E61" s="32" t="s">
        <v>22</v>
      </c>
      <c r="F61" s="25">
        <v>1</v>
      </c>
      <c r="G61" s="26"/>
      <c r="H61" s="27"/>
      <c r="I61" s="845"/>
      <c r="J61" s="846"/>
      <c r="K61" s="30"/>
      <c r="L61" s="30"/>
      <c r="M61" s="30"/>
      <c r="N61" s="25"/>
      <c r="O61" s="28"/>
      <c r="P61" s="28"/>
    </row>
    <row r="62" spans="1:16" x14ac:dyDescent="0.25">
      <c r="A62" s="892"/>
      <c r="B62" s="893"/>
      <c r="C62" s="893"/>
      <c r="D62" s="894"/>
      <c r="E62" s="32" t="s">
        <v>18</v>
      </c>
      <c r="F62" s="25">
        <v>48</v>
      </c>
      <c r="G62" s="26"/>
      <c r="H62" s="27"/>
      <c r="I62" s="845"/>
      <c r="J62" s="846"/>
      <c r="K62" s="30"/>
      <c r="L62" s="30">
        <v>1</v>
      </c>
      <c r="M62" s="30"/>
      <c r="N62" s="28"/>
      <c r="O62" s="25">
        <v>48</v>
      </c>
      <c r="P62" s="60" t="s">
        <v>105</v>
      </c>
    </row>
    <row r="63" spans="1:16" x14ac:dyDescent="0.25">
      <c r="A63" s="889" t="s">
        <v>40</v>
      </c>
      <c r="B63" s="890"/>
      <c r="C63" s="890"/>
      <c r="D63" s="891"/>
      <c r="E63" s="32" t="s">
        <v>22</v>
      </c>
      <c r="F63" s="25">
        <v>1</v>
      </c>
      <c r="G63" s="26"/>
      <c r="H63" s="26"/>
      <c r="I63" s="845">
        <v>2</v>
      </c>
      <c r="J63" s="846"/>
      <c r="K63" s="30"/>
      <c r="L63" s="30"/>
      <c r="M63" s="30"/>
      <c r="N63" s="25">
        <v>3</v>
      </c>
      <c r="O63" s="28"/>
      <c r="P63" s="28"/>
    </row>
    <row r="64" spans="1:16" x14ac:dyDescent="0.25">
      <c r="A64" s="892"/>
      <c r="B64" s="893"/>
      <c r="C64" s="893"/>
      <c r="D64" s="894"/>
      <c r="E64" s="32" t="s">
        <v>18</v>
      </c>
      <c r="F64" s="25">
        <v>10</v>
      </c>
      <c r="G64" s="26"/>
      <c r="H64" s="27"/>
      <c r="I64" s="845"/>
      <c r="J64" s="846"/>
      <c r="K64" s="30"/>
      <c r="L64" s="30">
        <v>1</v>
      </c>
      <c r="M64" s="30"/>
      <c r="N64" s="28"/>
      <c r="O64" s="28"/>
      <c r="P64" s="28"/>
    </row>
    <row r="65" spans="1:16" x14ac:dyDescent="0.25">
      <c r="A65" s="889" t="s">
        <v>42</v>
      </c>
      <c r="B65" s="890"/>
      <c r="C65" s="890"/>
      <c r="D65" s="891"/>
      <c r="E65" s="32" t="s">
        <v>22</v>
      </c>
      <c r="F65" s="25">
        <v>19</v>
      </c>
      <c r="G65" s="26"/>
      <c r="H65" s="26">
        <v>1</v>
      </c>
      <c r="I65" s="845">
        <v>1</v>
      </c>
      <c r="J65" s="846"/>
      <c r="K65" s="30"/>
      <c r="L65" s="30"/>
      <c r="M65" s="30"/>
      <c r="N65" s="28"/>
      <c r="O65" s="25">
        <v>49</v>
      </c>
      <c r="P65" s="32" t="s">
        <v>107</v>
      </c>
    </row>
    <row r="66" spans="1:16" x14ac:dyDescent="0.25">
      <c r="A66" s="892"/>
      <c r="B66" s="893"/>
      <c r="C66" s="893"/>
      <c r="D66" s="894"/>
      <c r="E66" s="32" t="s">
        <v>18</v>
      </c>
      <c r="F66" s="25">
        <v>221</v>
      </c>
      <c r="G66" s="26"/>
      <c r="H66" s="26"/>
      <c r="I66" s="845"/>
      <c r="J66" s="846"/>
      <c r="K66" s="30"/>
      <c r="L66" s="30"/>
      <c r="M66" s="30"/>
      <c r="N66" s="28"/>
      <c r="O66" s="28"/>
      <c r="P66" s="28"/>
    </row>
    <row r="67" spans="1:16" x14ac:dyDescent="0.25">
      <c r="A67" s="889" t="s">
        <v>43</v>
      </c>
      <c r="B67" s="890"/>
      <c r="C67" s="890"/>
      <c r="D67" s="891"/>
      <c r="E67" s="32" t="s">
        <v>22</v>
      </c>
      <c r="F67" s="25">
        <v>2</v>
      </c>
      <c r="G67" s="26"/>
      <c r="H67" s="26"/>
      <c r="I67" s="845"/>
      <c r="J67" s="846"/>
      <c r="K67" s="30"/>
      <c r="L67" s="30"/>
      <c r="M67" s="30"/>
      <c r="N67" s="28"/>
      <c r="O67" s="28"/>
      <c r="P67" s="28"/>
    </row>
    <row r="68" spans="1:16" x14ac:dyDescent="0.25">
      <c r="A68" s="892"/>
      <c r="B68" s="893"/>
      <c r="C68" s="893"/>
      <c r="D68" s="894"/>
      <c r="E68" s="32" t="s">
        <v>18</v>
      </c>
      <c r="F68" s="25">
        <v>107</v>
      </c>
      <c r="G68" s="26"/>
      <c r="H68" s="26"/>
      <c r="I68" s="845"/>
      <c r="J68" s="846"/>
      <c r="K68" s="30"/>
      <c r="L68" s="30"/>
      <c r="M68" s="30"/>
      <c r="N68" s="28"/>
      <c r="O68" s="28"/>
      <c r="P68" s="28"/>
    </row>
    <row r="69" spans="1:16" ht="60" customHeight="1" x14ac:dyDescent="0.25">
      <c r="A69" s="889" t="s">
        <v>44</v>
      </c>
      <c r="B69" s="890"/>
      <c r="C69" s="890"/>
      <c r="D69" s="891"/>
      <c r="E69" s="32" t="s">
        <v>22</v>
      </c>
      <c r="F69" s="25">
        <v>0</v>
      </c>
      <c r="G69" s="26"/>
      <c r="H69" s="26"/>
      <c r="I69" s="845"/>
      <c r="J69" s="846"/>
      <c r="K69" s="30"/>
      <c r="L69" s="30"/>
      <c r="M69" s="30"/>
      <c r="N69" s="28"/>
      <c r="O69" s="25">
        <v>13</v>
      </c>
      <c r="P69" s="26" t="s">
        <v>108</v>
      </c>
    </row>
    <row r="70" spans="1:16" x14ac:dyDescent="0.25">
      <c r="A70" s="892"/>
      <c r="B70" s="893"/>
      <c r="C70" s="893"/>
      <c r="D70" s="894"/>
      <c r="E70" s="32" t="s">
        <v>18</v>
      </c>
      <c r="F70" s="25">
        <v>126</v>
      </c>
      <c r="G70" s="26"/>
      <c r="H70" s="26"/>
      <c r="I70" s="33"/>
      <c r="J70" s="30"/>
      <c r="K70" s="30"/>
      <c r="L70" s="30"/>
      <c r="M70" s="30"/>
      <c r="N70" s="28"/>
      <c r="O70" s="28"/>
      <c r="P70" s="28"/>
    </row>
    <row r="71" spans="1:16" x14ac:dyDescent="0.25">
      <c r="A71" s="889" t="s">
        <v>93</v>
      </c>
      <c r="B71" s="890"/>
      <c r="C71" s="890"/>
      <c r="D71" s="891"/>
      <c r="E71" s="32" t="s">
        <v>22</v>
      </c>
      <c r="F71" s="25">
        <v>0</v>
      </c>
      <c r="G71" s="26"/>
      <c r="H71" s="26"/>
      <c r="I71" s="33"/>
      <c r="J71" s="30"/>
      <c r="K71" s="30"/>
      <c r="L71" s="30"/>
      <c r="M71" s="30"/>
      <c r="N71" s="28"/>
      <c r="O71" s="28"/>
      <c r="P71" s="28"/>
    </row>
    <row r="72" spans="1:16" x14ac:dyDescent="0.25">
      <c r="A72" s="892"/>
      <c r="B72" s="893"/>
      <c r="C72" s="893"/>
      <c r="D72" s="894"/>
      <c r="E72" s="32" t="s">
        <v>18</v>
      </c>
      <c r="F72" s="25">
        <v>98</v>
      </c>
      <c r="G72" s="26"/>
      <c r="H72" s="26"/>
      <c r="I72" s="49"/>
      <c r="J72" s="50"/>
      <c r="K72" s="50"/>
      <c r="L72" s="50"/>
      <c r="M72" s="50"/>
      <c r="N72" s="28"/>
      <c r="O72" s="28"/>
      <c r="P72" s="28"/>
    </row>
    <row r="73" spans="1:16" ht="13.5" customHeight="1" x14ac:dyDescent="0.25">
      <c r="A73" s="895" t="s">
        <v>45</v>
      </c>
      <c r="B73" s="895"/>
      <c r="C73" s="895"/>
      <c r="D73" s="895"/>
      <c r="E73" s="32" t="s">
        <v>22</v>
      </c>
      <c r="F73" s="25">
        <v>2</v>
      </c>
      <c r="G73" s="26">
        <v>1</v>
      </c>
      <c r="H73" s="26">
        <v>1</v>
      </c>
      <c r="I73" s="845">
        <v>1</v>
      </c>
      <c r="J73" s="846"/>
      <c r="K73" s="50"/>
      <c r="L73" s="50"/>
      <c r="M73" s="50"/>
      <c r="N73" s="28"/>
      <c r="O73" s="28"/>
      <c r="P73" s="28"/>
    </row>
    <row r="74" spans="1:16" x14ac:dyDescent="0.25">
      <c r="A74" s="895"/>
      <c r="B74" s="895"/>
      <c r="C74" s="895"/>
      <c r="D74" s="895"/>
      <c r="E74" s="32" t="s">
        <v>18</v>
      </c>
      <c r="F74" s="25">
        <v>66</v>
      </c>
      <c r="G74" s="26"/>
      <c r="H74" s="26"/>
      <c r="I74" s="845"/>
      <c r="J74" s="846"/>
      <c r="K74" s="30"/>
      <c r="L74" s="30"/>
      <c r="M74" s="30"/>
      <c r="N74" s="28"/>
      <c r="O74" s="28"/>
      <c r="P74" s="28"/>
    </row>
    <row r="75" spans="1:16" x14ac:dyDescent="0.25">
      <c r="A75" s="898" t="s">
        <v>61</v>
      </c>
      <c r="B75" s="898"/>
      <c r="C75" s="898"/>
      <c r="D75" s="898"/>
      <c r="E75" s="59" t="s">
        <v>22</v>
      </c>
      <c r="F75" s="58">
        <f>F28+F30+F32+F38+F40+F47+F49+F53+F55+F57+F59+F61+F63+F65+F73+F43</f>
        <v>104</v>
      </c>
      <c r="G75" s="47"/>
      <c r="H75" s="47"/>
      <c r="I75" s="849"/>
      <c r="J75" s="849"/>
      <c r="K75" s="47"/>
      <c r="L75" s="47"/>
      <c r="M75" s="47"/>
      <c r="N75" s="46"/>
      <c r="O75" s="46"/>
      <c r="P75" s="28"/>
    </row>
    <row r="76" spans="1:16" x14ac:dyDescent="0.25">
      <c r="A76" s="898"/>
      <c r="B76" s="898"/>
      <c r="C76" s="898"/>
      <c r="D76" s="898"/>
      <c r="E76" s="59" t="s">
        <v>18</v>
      </c>
      <c r="F76" s="46">
        <f>F29+F31+F33+F35+F37+F39+F41+F48+F50+F52+F54+F56+F58+F60+F62+F64+F66+F68+F70+F72+F74+F44</f>
        <v>1498</v>
      </c>
      <c r="G76" s="51">
        <f>SUM(G28:G75)</f>
        <v>5</v>
      </c>
      <c r="H76" s="51">
        <f>SUM(H28:H75)</f>
        <v>5</v>
      </c>
      <c r="I76" s="896">
        <f>SUM(I28:I75)</f>
        <v>10</v>
      </c>
      <c r="J76" s="897"/>
      <c r="K76" s="51">
        <f>SUM(K28:K75)</f>
        <v>2</v>
      </c>
      <c r="L76" s="51">
        <f>SUM(L28:L75)</f>
        <v>5</v>
      </c>
      <c r="M76" s="51">
        <f>SUM(M28:M75)</f>
        <v>4</v>
      </c>
      <c r="N76" s="46">
        <f>SUM(N28:N75)</f>
        <v>5</v>
      </c>
      <c r="O76" s="46">
        <f>SUM(O28:O75)</f>
        <v>137</v>
      </c>
      <c r="P76" s="28"/>
    </row>
    <row r="77" spans="1:16" x14ac:dyDescent="0.25">
      <c r="A77" s="36"/>
      <c r="B77" s="844" t="s">
        <v>55</v>
      </c>
      <c r="C77" s="844"/>
      <c r="D77" s="36"/>
      <c r="E77" s="37"/>
      <c r="F77" s="39"/>
      <c r="G77" s="40"/>
      <c r="H77" s="41"/>
      <c r="I77" s="41"/>
      <c r="J77" s="41"/>
      <c r="K77" s="41"/>
      <c r="L77" s="41"/>
      <c r="M77" s="41"/>
      <c r="N77" s="24"/>
      <c r="O77" s="24"/>
      <c r="P77" s="24"/>
    </row>
    <row r="78" spans="1:16" x14ac:dyDescent="0.25">
      <c r="A78" s="36"/>
      <c r="B78" s="844" t="s">
        <v>56</v>
      </c>
      <c r="C78" s="844"/>
      <c r="D78" s="844"/>
      <c r="E78" s="37"/>
      <c r="F78" s="38">
        <f>F75</f>
        <v>104</v>
      </c>
      <c r="G78" s="40"/>
      <c r="H78" s="41"/>
      <c r="I78" s="41"/>
      <c r="J78" s="41"/>
      <c r="K78" s="41"/>
      <c r="L78" s="41"/>
      <c r="M78" s="41"/>
      <c r="N78" s="24"/>
      <c r="O78" s="24"/>
      <c r="P78" s="24"/>
    </row>
    <row r="79" spans="1:16" ht="17.25" customHeight="1" x14ac:dyDescent="0.25">
      <c r="A79" s="848" t="s">
        <v>57</v>
      </c>
      <c r="B79" s="848"/>
      <c r="C79" s="848"/>
      <c r="D79" s="848"/>
      <c r="E79" s="42"/>
      <c r="F79" s="38">
        <f>F76+F75</f>
        <v>1602</v>
      </c>
      <c r="G79" s="40"/>
      <c r="H79" s="843">
        <f>F79-O76</f>
        <v>1465</v>
      </c>
      <c r="I79" s="843"/>
      <c r="J79" s="843"/>
      <c r="K79" s="41"/>
      <c r="L79" s="41"/>
      <c r="M79" s="41"/>
      <c r="N79" s="24"/>
      <c r="O79" s="24"/>
      <c r="P79" s="24"/>
    </row>
    <row r="80" spans="1:16" ht="15.75" x14ac:dyDescent="0.25">
      <c r="A80" s="844" t="s">
        <v>58</v>
      </c>
      <c r="B80" s="844"/>
      <c r="C80" s="844"/>
      <c r="D80" s="844"/>
      <c r="E80" s="42"/>
      <c r="F80" s="38">
        <f>G76+H76+I76+N76</f>
        <v>25</v>
      </c>
      <c r="G80" s="40"/>
      <c r="H80" s="843">
        <f>F80-N76</f>
        <v>20</v>
      </c>
      <c r="I80" s="843"/>
      <c r="J80" s="843"/>
      <c r="K80" s="41"/>
      <c r="L80" s="41"/>
      <c r="M80" s="41"/>
      <c r="N80" s="24"/>
      <c r="O80" s="24"/>
      <c r="P80" s="24"/>
    </row>
    <row r="81" spans="1:16" ht="17.25" customHeight="1" x14ac:dyDescent="0.25">
      <c r="A81" s="836" t="s">
        <v>60</v>
      </c>
      <c r="B81" s="836"/>
      <c r="C81" s="836"/>
      <c r="D81" s="836"/>
      <c r="E81" s="43"/>
      <c r="F81" s="13">
        <f>K76+M76</f>
        <v>6</v>
      </c>
      <c r="H81" s="841">
        <f>F81-M76</f>
        <v>2</v>
      </c>
      <c r="I81" s="841"/>
      <c r="J81" s="841"/>
    </row>
    <row r="82" spans="1:16" ht="15.75" x14ac:dyDescent="0.25">
      <c r="A82" s="836" t="s">
        <v>59</v>
      </c>
      <c r="B82" s="836"/>
      <c r="C82" s="836"/>
      <c r="D82" s="836"/>
      <c r="E82" s="43"/>
      <c r="F82" s="13">
        <f>L76</f>
        <v>5</v>
      </c>
      <c r="H82" s="885">
        <f>F82</f>
        <v>5</v>
      </c>
      <c r="I82" s="885"/>
      <c r="J82" s="885"/>
    </row>
    <row r="83" spans="1:16" ht="36.75" customHeight="1" x14ac:dyDescent="0.25">
      <c r="A83" s="847" t="s">
        <v>111</v>
      </c>
      <c r="B83" s="847"/>
      <c r="C83" s="847"/>
      <c r="D83" s="847"/>
      <c r="E83" s="847"/>
      <c r="F83" s="847"/>
      <c r="G83" s="847"/>
      <c r="H83" s="847"/>
      <c r="I83" s="847"/>
      <c r="J83" s="847"/>
      <c r="K83" s="847"/>
      <c r="L83" s="847"/>
      <c r="M83" s="847"/>
      <c r="N83" s="847"/>
      <c r="O83" s="847"/>
      <c r="P83" s="847"/>
    </row>
    <row r="84" spans="1:16" ht="8.25" customHeight="1" x14ac:dyDescent="0.25"/>
    <row r="85" spans="1:16" x14ac:dyDescent="0.25">
      <c r="A85" s="839" t="s">
        <v>63</v>
      </c>
      <c r="B85" s="839"/>
      <c r="C85" s="839"/>
    </row>
    <row r="86" spans="1:16" x14ac:dyDescent="0.25">
      <c r="A86" s="836" t="s">
        <v>64</v>
      </c>
      <c r="B86" s="836"/>
      <c r="C86" s="836"/>
      <c r="D86" s="836"/>
      <c r="E86" s="836"/>
      <c r="F86" s="62">
        <f>F79</f>
        <v>1602</v>
      </c>
      <c r="G86" s="836" t="s">
        <v>109</v>
      </c>
      <c r="H86" s="836"/>
      <c r="I86" s="836"/>
      <c r="J86" s="836"/>
      <c r="K86" s="836"/>
      <c r="L86" s="836"/>
      <c r="M86" s="885">
        <f>F86-O76</f>
        <v>1465</v>
      </c>
      <c r="N86" s="885"/>
      <c r="O86" s="44"/>
      <c r="P86" s="44"/>
    </row>
    <row r="87" spans="1:16" ht="28.5" customHeight="1" x14ac:dyDescent="0.25">
      <c r="A87" s="842" t="s">
        <v>68</v>
      </c>
      <c r="B87" s="842"/>
      <c r="C87" s="842"/>
      <c r="D87" s="842"/>
      <c r="E87" s="842"/>
      <c r="F87" s="62">
        <f>F80</f>
        <v>25</v>
      </c>
      <c r="G87" s="836" t="s">
        <v>109</v>
      </c>
      <c r="H87" s="836"/>
      <c r="I87" s="836"/>
      <c r="J87" s="836"/>
      <c r="K87" s="836"/>
      <c r="L87" s="836"/>
      <c r="M87" s="885">
        <f>H80</f>
        <v>20</v>
      </c>
      <c r="N87" s="885"/>
      <c r="O87" s="44"/>
      <c r="P87" s="44"/>
    </row>
    <row r="88" spans="1:16" ht="29.25" customHeight="1" x14ac:dyDescent="0.25">
      <c r="A88" s="842" t="s">
        <v>67</v>
      </c>
      <c r="B88" s="842"/>
      <c r="C88" s="842"/>
      <c r="D88" s="842"/>
      <c r="E88" s="842"/>
      <c r="F88" s="62">
        <v>6</v>
      </c>
      <c r="G88" s="836" t="s">
        <v>109</v>
      </c>
      <c r="H88" s="836"/>
      <c r="I88" s="836"/>
      <c r="J88" s="836"/>
      <c r="K88" s="836"/>
      <c r="L88" s="836"/>
      <c r="M88" s="885">
        <v>2</v>
      </c>
      <c r="N88" s="885"/>
      <c r="O88" s="44"/>
      <c r="P88" s="44"/>
    </row>
    <row r="89" spans="1:16" x14ac:dyDescent="0.25">
      <c r="A89" s="836" t="s">
        <v>71</v>
      </c>
      <c r="B89" s="836"/>
      <c r="C89" s="836"/>
      <c r="D89" s="836"/>
      <c r="E89" s="836"/>
      <c r="F89" s="62">
        <v>4</v>
      </c>
      <c r="G89" s="836" t="s">
        <v>110</v>
      </c>
      <c r="H89" s="836"/>
      <c r="I89" s="836"/>
      <c r="J89" s="836"/>
      <c r="K89" s="836"/>
      <c r="L89" s="836"/>
      <c r="M89" s="885">
        <v>4</v>
      </c>
      <c r="N89" s="885"/>
      <c r="O89" s="44"/>
      <c r="P89" s="44"/>
    </row>
    <row r="90" spans="1:16" x14ac:dyDescent="0.25">
      <c r="A90" s="57"/>
      <c r="B90" s="57"/>
      <c r="C90" s="57"/>
      <c r="D90" s="57"/>
      <c r="E90" s="56"/>
      <c r="F90" s="56"/>
      <c r="G90" s="57"/>
      <c r="H90" s="57"/>
      <c r="I90" s="57"/>
      <c r="J90" s="57"/>
      <c r="K90" s="57"/>
      <c r="L90" s="57"/>
      <c r="M90" s="56"/>
      <c r="N90" s="56"/>
      <c r="O90" s="44"/>
      <c r="P90" s="44"/>
    </row>
    <row r="91" spans="1:16" x14ac:dyDescent="0.25">
      <c r="A91" s="839" t="s">
        <v>74</v>
      </c>
      <c r="B91" s="839"/>
      <c r="C91" s="839"/>
      <c r="D91" s="839"/>
    </row>
    <row r="92" spans="1:16" x14ac:dyDescent="0.25">
      <c r="A92" s="836" t="s">
        <v>75</v>
      </c>
      <c r="B92" s="836"/>
      <c r="C92" s="836"/>
    </row>
    <row r="93" spans="1:16" x14ac:dyDescent="0.25">
      <c r="A93" s="836" t="s">
        <v>76</v>
      </c>
      <c r="B93" s="836"/>
      <c r="C93" s="836"/>
    </row>
    <row r="94" spans="1:16" x14ac:dyDescent="0.25">
      <c r="A94" s="836" t="s">
        <v>77</v>
      </c>
      <c r="B94" s="836"/>
      <c r="C94" s="836"/>
    </row>
    <row r="95" spans="1:16" x14ac:dyDescent="0.25">
      <c r="A95" s="836" t="s">
        <v>78</v>
      </c>
      <c r="B95" s="836"/>
      <c r="C95" s="836"/>
    </row>
    <row r="98" spans="1:16" x14ac:dyDescent="0.25">
      <c r="A98" s="836" t="s">
        <v>79</v>
      </c>
      <c r="B98" s="836"/>
      <c r="C98" s="836"/>
    </row>
    <row r="99" spans="1:16" x14ac:dyDescent="0.25">
      <c r="A99" s="836" t="s">
        <v>80</v>
      </c>
      <c r="B99" s="836"/>
      <c r="C99" s="836"/>
      <c r="D99" s="836"/>
      <c r="E99" s="836"/>
      <c r="F99" s="836"/>
      <c r="G99" s="836"/>
      <c r="H99" s="836"/>
      <c r="I99" s="836"/>
      <c r="J99" s="836"/>
      <c r="K99" s="836"/>
      <c r="L99" s="836"/>
      <c r="M99" s="836"/>
      <c r="N99" s="836"/>
    </row>
    <row r="100" spans="1:16" x14ac:dyDescent="0.25">
      <c r="A100" s="836" t="s">
        <v>81</v>
      </c>
      <c r="B100" s="836"/>
      <c r="C100" s="836"/>
      <c r="D100" s="836"/>
      <c r="E100" s="836"/>
      <c r="F100" s="836"/>
      <c r="G100" s="836"/>
      <c r="H100" s="836"/>
      <c r="I100" s="836"/>
      <c r="J100" s="836"/>
      <c r="K100" s="836"/>
      <c r="L100" s="836"/>
      <c r="M100" s="836"/>
      <c r="N100" s="836"/>
    </row>
    <row r="101" spans="1:16" x14ac:dyDescent="0.25">
      <c r="A101" s="836" t="s">
        <v>82</v>
      </c>
      <c r="B101" s="836"/>
      <c r="C101" s="836"/>
      <c r="D101" s="836"/>
      <c r="E101" s="836"/>
      <c r="F101" s="836"/>
      <c r="G101" s="836"/>
      <c r="H101" s="836"/>
      <c r="I101" s="836"/>
      <c r="J101" s="836"/>
      <c r="K101" s="836"/>
      <c r="L101" s="836"/>
      <c r="M101" s="836"/>
      <c r="N101" s="836"/>
    </row>
    <row r="102" spans="1:16" x14ac:dyDescent="0.25">
      <c r="A102" s="836" t="s">
        <v>91</v>
      </c>
      <c r="B102" s="836"/>
      <c r="C102" s="836"/>
      <c r="D102" s="836"/>
      <c r="E102" s="836"/>
      <c r="F102" s="836"/>
      <c r="G102" s="836"/>
      <c r="H102" s="836"/>
      <c r="I102" s="836"/>
      <c r="J102" s="836"/>
      <c r="K102" s="836"/>
      <c r="L102" s="836"/>
      <c r="M102" s="836"/>
      <c r="N102" s="836"/>
    </row>
    <row r="105" spans="1:16" x14ac:dyDescent="0.25">
      <c r="A105" s="836" t="s">
        <v>83</v>
      </c>
      <c r="B105" s="836"/>
      <c r="C105" s="836"/>
      <c r="D105" s="836"/>
      <c r="E105" s="836"/>
      <c r="F105" s="836"/>
      <c r="L105" s="836" t="s">
        <v>84</v>
      </c>
      <c r="M105" s="836"/>
      <c r="N105" s="836"/>
      <c r="O105" s="836"/>
      <c r="P105" s="836"/>
    </row>
    <row r="106" spans="1:16" x14ac:dyDescent="0.25">
      <c r="L106" s="16"/>
      <c r="M106" s="16"/>
      <c r="N106" s="16"/>
      <c r="O106" s="16"/>
      <c r="P106" s="16"/>
    </row>
    <row r="107" spans="1:16" x14ac:dyDescent="0.25">
      <c r="L107" s="16"/>
      <c r="M107" s="16"/>
      <c r="N107" s="16"/>
      <c r="O107" s="16"/>
      <c r="P107" s="16"/>
    </row>
    <row r="108" spans="1:16" x14ac:dyDescent="0.25">
      <c r="A108" s="836" t="s">
        <v>85</v>
      </c>
      <c r="B108" s="836"/>
      <c r="C108" s="836"/>
      <c r="L108" s="836" t="s">
        <v>86</v>
      </c>
      <c r="M108" s="836"/>
      <c r="N108" s="836"/>
      <c r="O108" s="836"/>
      <c r="P108" s="836"/>
    </row>
    <row r="109" spans="1:16" x14ac:dyDescent="0.25">
      <c r="L109" s="836"/>
      <c r="M109" s="836"/>
      <c r="N109" s="836"/>
      <c r="O109" s="836"/>
      <c r="P109" s="836"/>
    </row>
    <row r="110" spans="1:16" x14ac:dyDescent="0.25">
      <c r="L110" s="836" t="s">
        <v>87</v>
      </c>
      <c r="M110" s="836"/>
      <c r="N110" s="836"/>
      <c r="O110" s="836"/>
      <c r="P110" s="836"/>
    </row>
    <row r="111" spans="1:16" x14ac:dyDescent="0.25">
      <c r="L111" s="16"/>
      <c r="M111" s="16"/>
      <c r="N111" s="16"/>
      <c r="O111" s="16"/>
      <c r="P111" s="16"/>
    </row>
    <row r="112" spans="1:16" x14ac:dyDescent="0.25">
      <c r="A112" s="836" t="s">
        <v>88</v>
      </c>
      <c r="B112" s="836"/>
      <c r="C112" s="836"/>
      <c r="D112" s="836"/>
      <c r="L112" s="836" t="s">
        <v>89</v>
      </c>
      <c r="M112" s="836"/>
      <c r="N112" s="836"/>
      <c r="O112" s="836"/>
      <c r="P112" s="836"/>
    </row>
  </sheetData>
  <mergeCells count="123">
    <mergeCell ref="A2:P2"/>
    <mergeCell ref="A4:P4"/>
    <mergeCell ref="A7:E7"/>
    <mergeCell ref="A8:D8"/>
    <mergeCell ref="A10:F10"/>
    <mergeCell ref="A11:E11"/>
    <mergeCell ref="F11:P12"/>
    <mergeCell ref="A21:P21"/>
    <mergeCell ref="A24:P24"/>
    <mergeCell ref="A26:D27"/>
    <mergeCell ref="E26:F26"/>
    <mergeCell ref="G26:L26"/>
    <mergeCell ref="M26:P26"/>
    <mergeCell ref="E27:F27"/>
    <mergeCell ref="I27:J27"/>
    <mergeCell ref="A15:D15"/>
    <mergeCell ref="F15:P15"/>
    <mergeCell ref="A17:E17"/>
    <mergeCell ref="F17:P17"/>
    <mergeCell ref="A19:E19"/>
    <mergeCell ref="F19:P19"/>
    <mergeCell ref="A32:D33"/>
    <mergeCell ref="I32:J32"/>
    <mergeCell ref="I33:J33"/>
    <mergeCell ref="A28:D29"/>
    <mergeCell ref="I28:J28"/>
    <mergeCell ref="I29:J29"/>
    <mergeCell ref="A30:D31"/>
    <mergeCell ref="I30:J30"/>
    <mergeCell ref="I31:J31"/>
    <mergeCell ref="A34:D35"/>
    <mergeCell ref="A51:D52"/>
    <mergeCell ref="I51:J51"/>
    <mergeCell ref="I52:J52"/>
    <mergeCell ref="A53:D54"/>
    <mergeCell ref="I53:J53"/>
    <mergeCell ref="I54:J54"/>
    <mergeCell ref="A36:D37"/>
    <mergeCell ref="I36:J36"/>
    <mergeCell ref="I37:J37"/>
    <mergeCell ref="A38:D39"/>
    <mergeCell ref="A40:D41"/>
    <mergeCell ref="A47:D48"/>
    <mergeCell ref="A49:D50"/>
    <mergeCell ref="A45:D46"/>
    <mergeCell ref="I45:J45"/>
    <mergeCell ref="I46:J46"/>
    <mergeCell ref="I47:J47"/>
    <mergeCell ref="A43:D44"/>
    <mergeCell ref="I43:J43"/>
    <mergeCell ref="I44:J44"/>
    <mergeCell ref="A59:D60"/>
    <mergeCell ref="I59:J59"/>
    <mergeCell ref="I60:J60"/>
    <mergeCell ref="A61:D62"/>
    <mergeCell ref="I61:J61"/>
    <mergeCell ref="I62:J62"/>
    <mergeCell ref="A55:D56"/>
    <mergeCell ref="I55:J55"/>
    <mergeCell ref="I56:J56"/>
    <mergeCell ref="A57:D58"/>
    <mergeCell ref="I57:J57"/>
    <mergeCell ref="I58:J58"/>
    <mergeCell ref="A65:D66"/>
    <mergeCell ref="I65:J65"/>
    <mergeCell ref="I66:J66"/>
    <mergeCell ref="A67:D68"/>
    <mergeCell ref="I67:J67"/>
    <mergeCell ref="I68:J68"/>
    <mergeCell ref="A63:D64"/>
    <mergeCell ref="I63:J63"/>
    <mergeCell ref="I64:J64"/>
    <mergeCell ref="B77:C77"/>
    <mergeCell ref="B78:D78"/>
    <mergeCell ref="H79:J79"/>
    <mergeCell ref="H80:J80"/>
    <mergeCell ref="A69:D70"/>
    <mergeCell ref="I69:J69"/>
    <mergeCell ref="I74:J74"/>
    <mergeCell ref="I75:J75"/>
    <mergeCell ref="A71:D72"/>
    <mergeCell ref="A73:D74"/>
    <mergeCell ref="I76:J76"/>
    <mergeCell ref="A75:D76"/>
    <mergeCell ref="I73:J73"/>
    <mergeCell ref="A79:D79"/>
    <mergeCell ref="A80:D80"/>
    <mergeCell ref="H81:J81"/>
    <mergeCell ref="A83:P83"/>
    <mergeCell ref="A85:C85"/>
    <mergeCell ref="H82:J82"/>
    <mergeCell ref="M86:N86"/>
    <mergeCell ref="M87:N87"/>
    <mergeCell ref="G86:L86"/>
    <mergeCell ref="G87:L87"/>
    <mergeCell ref="A81:D81"/>
    <mergeCell ref="A82:D82"/>
    <mergeCell ref="A86:E86"/>
    <mergeCell ref="A87:E87"/>
    <mergeCell ref="A91:D91"/>
    <mergeCell ref="A92:C92"/>
    <mergeCell ref="A93:C93"/>
    <mergeCell ref="A94:C94"/>
    <mergeCell ref="A95:C95"/>
    <mergeCell ref="A98:C98"/>
    <mergeCell ref="A88:E88"/>
    <mergeCell ref="A89:E89"/>
    <mergeCell ref="M88:N88"/>
    <mergeCell ref="M89:N89"/>
    <mergeCell ref="G88:L88"/>
    <mergeCell ref="G89:L89"/>
    <mergeCell ref="A108:C108"/>
    <mergeCell ref="L108:P108"/>
    <mergeCell ref="L109:P109"/>
    <mergeCell ref="L110:P110"/>
    <mergeCell ref="A112:D112"/>
    <mergeCell ref="L112:P112"/>
    <mergeCell ref="A99:N99"/>
    <mergeCell ref="A100:N100"/>
    <mergeCell ref="A101:N101"/>
    <mergeCell ref="A102:N102"/>
    <mergeCell ref="A105:F105"/>
    <mergeCell ref="L105:P105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3"/>
  <sheetViews>
    <sheetView topLeftCell="A525" workbookViewId="0">
      <selection activeCell="A538" sqref="A538:D563"/>
    </sheetView>
  </sheetViews>
  <sheetFormatPr defaultRowHeight="15" x14ac:dyDescent="0.25"/>
  <cols>
    <col min="1" max="1" width="38.140625" customWidth="1"/>
    <col min="2" max="2" width="31.140625" customWidth="1"/>
    <col min="3" max="3" width="21.42578125" customWidth="1"/>
  </cols>
  <sheetData>
    <row r="1" spans="1:7" ht="22.5" customHeight="1" x14ac:dyDescent="0.25">
      <c r="A1" s="1269" t="s">
        <v>456</v>
      </c>
      <c r="B1" s="1269"/>
      <c r="C1" s="1269"/>
    </row>
    <row r="2" spans="1:7" ht="19.5" customHeight="1" x14ac:dyDescent="0.25">
      <c r="A2" s="1270" t="s">
        <v>415</v>
      </c>
      <c r="B2" s="1270"/>
      <c r="C2" s="1270"/>
      <c r="D2" s="1270"/>
      <c r="E2" s="1270"/>
      <c r="F2" s="1270"/>
      <c r="G2" s="1270"/>
    </row>
    <row r="3" spans="1:7" ht="14.25" customHeight="1" x14ac:dyDescent="0.25">
      <c r="A3" s="1271" t="s">
        <v>2</v>
      </c>
      <c r="B3" s="1271"/>
      <c r="C3" s="1271"/>
      <c r="D3" s="1271"/>
      <c r="E3" s="1271"/>
      <c r="F3" s="1271"/>
      <c r="G3" s="1271"/>
    </row>
    <row r="4" spans="1:7" ht="12.75" customHeight="1" x14ac:dyDescent="0.25">
      <c r="A4" s="600"/>
      <c r="B4" s="600"/>
      <c r="C4" s="600"/>
      <c r="D4" s="600"/>
      <c r="E4" s="600"/>
      <c r="F4" s="600"/>
      <c r="G4" s="600"/>
    </row>
    <row r="5" spans="1:7" ht="69" customHeight="1" x14ac:dyDescent="0.25">
      <c r="A5" s="646" t="s">
        <v>260</v>
      </c>
      <c r="B5" s="1267" t="s">
        <v>230</v>
      </c>
      <c r="C5" s="1267"/>
      <c r="D5" s="601"/>
      <c r="E5" s="600"/>
      <c r="F5" s="600"/>
      <c r="G5" s="600"/>
    </row>
    <row r="6" spans="1:7" ht="65.25" customHeight="1" x14ac:dyDescent="0.25">
      <c r="A6" s="602" t="s">
        <v>290</v>
      </c>
      <c r="B6" s="1268" t="s">
        <v>241</v>
      </c>
      <c r="C6" s="1268"/>
      <c r="D6" s="602"/>
      <c r="E6" s="600"/>
      <c r="F6" s="600"/>
      <c r="G6" s="600"/>
    </row>
    <row r="7" spans="1:7" ht="44.25" customHeight="1" x14ac:dyDescent="0.25">
      <c r="A7" s="601" t="s">
        <v>262</v>
      </c>
      <c r="B7" s="1267" t="s">
        <v>242</v>
      </c>
      <c r="C7" s="1267"/>
      <c r="D7" s="601"/>
      <c r="E7" s="600"/>
      <c r="F7" s="600"/>
      <c r="G7" s="600"/>
    </row>
    <row r="8" spans="1:7" ht="40.5" customHeight="1" x14ac:dyDescent="0.25">
      <c r="A8" s="601" t="s">
        <v>263</v>
      </c>
      <c r="B8" s="1267" t="s">
        <v>291</v>
      </c>
      <c r="C8" s="1267"/>
      <c r="D8" s="601"/>
      <c r="E8" s="600"/>
      <c r="F8" s="600"/>
      <c r="G8" s="600"/>
    </row>
    <row r="9" spans="1:7" ht="42.75" customHeight="1" x14ac:dyDescent="0.25">
      <c r="A9" s="602" t="s">
        <v>264</v>
      </c>
      <c r="B9" s="1268" t="s">
        <v>199</v>
      </c>
      <c r="C9" s="1268"/>
      <c r="D9" s="602"/>
      <c r="E9" s="600"/>
      <c r="F9" s="600"/>
      <c r="G9" s="600"/>
    </row>
    <row r="10" spans="1:7" ht="15.75" x14ac:dyDescent="0.25">
      <c r="A10" s="841" t="s">
        <v>13</v>
      </c>
      <c r="B10" s="841"/>
      <c r="C10" s="841"/>
      <c r="D10" s="603"/>
      <c r="E10" s="600"/>
      <c r="F10" s="600"/>
      <c r="G10" s="600"/>
    </row>
    <row r="11" spans="1:7" ht="8.25" customHeight="1" x14ac:dyDescent="0.25">
      <c r="A11" s="582"/>
      <c r="B11" s="582"/>
      <c r="C11" s="582"/>
      <c r="D11" s="582"/>
      <c r="E11" s="600"/>
      <c r="F11" s="600"/>
      <c r="G11" s="600"/>
    </row>
    <row r="12" spans="1:7" ht="49.5" customHeight="1" x14ac:dyDescent="0.25">
      <c r="A12" s="1277" t="s">
        <v>0</v>
      </c>
      <c r="B12" s="1277"/>
      <c r="C12" s="1277"/>
      <c r="D12" s="604"/>
      <c r="E12" s="600"/>
      <c r="F12" s="600"/>
      <c r="G12" s="600"/>
    </row>
    <row r="13" spans="1:7" ht="14.25" customHeight="1" x14ac:dyDescent="0.25">
      <c r="A13" s="1262" t="s">
        <v>457</v>
      </c>
      <c r="B13" s="1262"/>
      <c r="C13" s="1262"/>
      <c r="D13" s="600"/>
      <c r="E13" s="600"/>
      <c r="F13" s="600"/>
      <c r="G13" s="600"/>
    </row>
    <row r="14" spans="1:7" ht="18" customHeight="1" x14ac:dyDescent="0.25">
      <c r="A14" s="497" t="s">
        <v>212</v>
      </c>
      <c r="B14" s="498" t="s">
        <v>281</v>
      </c>
      <c r="C14" s="499">
        <v>3</v>
      </c>
      <c r="D14" s="600"/>
      <c r="E14" s="600"/>
      <c r="F14" s="600"/>
      <c r="G14" s="600"/>
    </row>
    <row r="15" spans="1:7" ht="12.75" customHeight="1" x14ac:dyDescent="0.25">
      <c r="A15" s="1197" t="s">
        <v>212</v>
      </c>
      <c r="B15" s="498" t="s">
        <v>416</v>
      </c>
      <c r="C15" s="499">
        <v>7</v>
      </c>
      <c r="D15" s="600"/>
      <c r="E15" s="600"/>
      <c r="F15" s="600"/>
      <c r="G15" s="600"/>
    </row>
    <row r="16" spans="1:7" ht="13.5" customHeight="1" x14ac:dyDescent="0.25">
      <c r="A16" s="1199"/>
      <c r="B16" s="498" t="s">
        <v>335</v>
      </c>
      <c r="C16" s="499">
        <v>2</v>
      </c>
      <c r="D16" s="600"/>
      <c r="E16" s="600"/>
      <c r="F16" s="600"/>
      <c r="G16" s="600"/>
    </row>
    <row r="17" spans="1:7" ht="12.75" customHeight="1" x14ac:dyDescent="0.25">
      <c r="A17" s="1197" t="s">
        <v>279</v>
      </c>
      <c r="B17" s="498" t="s">
        <v>363</v>
      </c>
      <c r="C17" s="499">
        <v>2</v>
      </c>
      <c r="D17" s="600"/>
      <c r="E17" s="600"/>
      <c r="F17" s="600"/>
      <c r="G17" s="600"/>
    </row>
    <row r="18" spans="1:7" ht="13.5" customHeight="1" x14ac:dyDescent="0.25">
      <c r="A18" s="1199"/>
      <c r="B18" s="498" t="s">
        <v>313</v>
      </c>
      <c r="C18" s="499">
        <v>6</v>
      </c>
      <c r="D18" s="600"/>
      <c r="E18" s="600"/>
      <c r="F18" s="600"/>
      <c r="G18" s="600"/>
    </row>
    <row r="19" spans="1:7" ht="15" customHeight="1" x14ac:dyDescent="0.25">
      <c r="A19" s="1197" t="s">
        <v>279</v>
      </c>
      <c r="B19" s="498" t="s">
        <v>417</v>
      </c>
      <c r="C19" s="499">
        <v>7</v>
      </c>
      <c r="D19" s="600"/>
      <c r="E19" s="600"/>
      <c r="F19" s="600"/>
      <c r="G19" s="600"/>
    </row>
    <row r="20" spans="1:7" ht="14.25" customHeight="1" x14ac:dyDescent="0.25">
      <c r="A20" s="1198"/>
      <c r="B20" s="498" t="s">
        <v>313</v>
      </c>
      <c r="C20" s="499">
        <v>1</v>
      </c>
      <c r="D20" s="600"/>
      <c r="E20" s="600"/>
      <c r="F20" s="600"/>
      <c r="G20" s="600"/>
    </row>
    <row r="21" spans="1:7" ht="12" customHeight="1" x14ac:dyDescent="0.25">
      <c r="A21" s="1198"/>
      <c r="B21" s="610" t="s">
        <v>418</v>
      </c>
      <c r="C21" s="499"/>
      <c r="D21" s="600"/>
      <c r="E21" s="600"/>
      <c r="F21" s="600"/>
      <c r="G21" s="600"/>
    </row>
    <row r="22" spans="1:7" ht="15" customHeight="1" x14ac:dyDescent="0.25">
      <c r="A22" s="1199"/>
      <c r="B22" s="498" t="s">
        <v>417</v>
      </c>
      <c r="C22" s="499">
        <v>6</v>
      </c>
      <c r="D22" s="600"/>
      <c r="E22" s="600"/>
      <c r="F22" s="600"/>
      <c r="G22" s="600"/>
    </row>
    <row r="23" spans="1:7" ht="12" customHeight="1" x14ac:dyDescent="0.25">
      <c r="A23" s="1197" t="s">
        <v>254</v>
      </c>
      <c r="B23" s="498" t="s">
        <v>417</v>
      </c>
      <c r="C23" s="499">
        <v>14</v>
      </c>
      <c r="D23" s="600"/>
      <c r="E23" s="600"/>
      <c r="F23" s="600"/>
      <c r="G23" s="600"/>
    </row>
    <row r="24" spans="1:7" ht="14.25" customHeight="1" x14ac:dyDescent="0.25">
      <c r="A24" s="1198"/>
      <c r="B24" s="498" t="s">
        <v>419</v>
      </c>
      <c r="C24" s="499">
        <v>2</v>
      </c>
      <c r="D24" s="600"/>
      <c r="E24" s="600"/>
      <c r="F24" s="600"/>
      <c r="G24" s="600"/>
    </row>
    <row r="25" spans="1:7" ht="14.25" customHeight="1" x14ac:dyDescent="0.25">
      <c r="A25" s="1198"/>
      <c r="B25" s="498" t="s">
        <v>372</v>
      </c>
      <c r="C25" s="499">
        <v>3</v>
      </c>
      <c r="D25" s="600"/>
      <c r="E25" s="600"/>
      <c r="F25" s="600"/>
      <c r="G25" s="600"/>
    </row>
    <row r="26" spans="1:7" ht="15.75" x14ac:dyDescent="0.25">
      <c r="A26" s="1198"/>
      <c r="B26" s="498" t="s">
        <v>420</v>
      </c>
      <c r="C26" s="499">
        <v>1</v>
      </c>
      <c r="D26" s="600"/>
      <c r="E26" s="600"/>
      <c r="F26" s="600"/>
      <c r="G26" s="600"/>
    </row>
    <row r="27" spans="1:7" ht="15.75" x14ac:dyDescent="0.25">
      <c r="A27" s="1198"/>
      <c r="B27" s="498" t="s">
        <v>325</v>
      </c>
      <c r="C27" s="499">
        <v>1</v>
      </c>
      <c r="D27" s="600"/>
      <c r="E27" s="600"/>
      <c r="F27" s="600"/>
      <c r="G27" s="600"/>
    </row>
    <row r="28" spans="1:7" ht="14.25" customHeight="1" x14ac:dyDescent="0.25">
      <c r="A28" s="1199"/>
      <c r="B28" s="498" t="s">
        <v>340</v>
      </c>
      <c r="C28" s="499">
        <v>1</v>
      </c>
      <c r="D28" s="600"/>
      <c r="E28" s="600"/>
      <c r="F28" s="600"/>
      <c r="G28" s="600"/>
    </row>
    <row r="29" spans="1:7" ht="14.25" customHeight="1" x14ac:dyDescent="0.25">
      <c r="A29" s="1197" t="s">
        <v>23</v>
      </c>
      <c r="B29" s="498" t="s">
        <v>313</v>
      </c>
      <c r="C29" s="499">
        <v>1</v>
      </c>
      <c r="D29" s="600"/>
      <c r="E29" s="600"/>
      <c r="F29" s="600"/>
      <c r="G29" s="600"/>
    </row>
    <row r="30" spans="1:7" ht="15.75" x14ac:dyDescent="0.25">
      <c r="A30" s="1198"/>
      <c r="B30" s="498" t="s">
        <v>421</v>
      </c>
      <c r="C30" s="499">
        <v>1</v>
      </c>
      <c r="D30" s="600"/>
      <c r="E30" s="600"/>
      <c r="F30" s="600"/>
      <c r="G30" s="600"/>
    </row>
    <row r="31" spans="1:7" ht="12" customHeight="1" x14ac:dyDescent="0.25">
      <c r="A31" s="1199"/>
      <c r="B31" s="498" t="s">
        <v>281</v>
      </c>
      <c r="C31" s="499">
        <v>1</v>
      </c>
      <c r="D31" s="600"/>
      <c r="E31" s="600"/>
      <c r="F31" s="600"/>
      <c r="G31" s="600"/>
    </row>
    <row r="32" spans="1:7" ht="12" customHeight="1" x14ac:dyDescent="0.25">
      <c r="A32" s="1197" t="s">
        <v>140</v>
      </c>
      <c r="B32" s="498" t="s">
        <v>368</v>
      </c>
      <c r="C32" s="499">
        <v>3</v>
      </c>
      <c r="D32" s="600"/>
      <c r="E32" s="600"/>
      <c r="F32" s="600"/>
      <c r="G32" s="600"/>
    </row>
    <row r="33" spans="1:7" ht="16.5" customHeight="1" x14ac:dyDescent="0.25">
      <c r="A33" s="1198"/>
      <c r="B33" s="498" t="s">
        <v>281</v>
      </c>
      <c r="C33" s="499">
        <v>3</v>
      </c>
      <c r="D33" s="600"/>
      <c r="E33" s="600"/>
      <c r="F33" s="600"/>
      <c r="G33" s="600"/>
    </row>
    <row r="34" spans="1:7" ht="12.75" customHeight="1" x14ac:dyDescent="0.25">
      <c r="A34" s="1199"/>
      <c r="B34" s="498" t="s">
        <v>314</v>
      </c>
      <c r="C34" s="499">
        <v>3</v>
      </c>
      <c r="D34" s="600"/>
      <c r="E34" s="600"/>
      <c r="F34" s="600"/>
      <c r="G34" s="600"/>
    </row>
    <row r="35" spans="1:7" ht="15" customHeight="1" x14ac:dyDescent="0.25">
      <c r="A35" s="497" t="s">
        <v>216</v>
      </c>
      <c r="B35" s="498" t="s">
        <v>281</v>
      </c>
      <c r="C35" s="499">
        <v>1</v>
      </c>
      <c r="D35" s="600"/>
      <c r="E35" s="600"/>
      <c r="F35" s="600"/>
      <c r="G35" s="600"/>
    </row>
    <row r="36" spans="1:7" ht="12.75" customHeight="1" x14ac:dyDescent="0.25">
      <c r="A36" s="497" t="s">
        <v>115</v>
      </c>
      <c r="B36" s="498" t="s">
        <v>285</v>
      </c>
      <c r="C36" s="499">
        <v>1</v>
      </c>
      <c r="D36" s="600"/>
      <c r="E36" s="600"/>
      <c r="F36" s="600"/>
      <c r="G36" s="600"/>
    </row>
    <row r="37" spans="1:7" ht="12.75" customHeight="1" x14ac:dyDescent="0.25">
      <c r="A37" s="497"/>
      <c r="B37" s="498"/>
      <c r="C37" s="499"/>
      <c r="D37" s="600"/>
      <c r="E37" s="600"/>
      <c r="F37" s="600"/>
      <c r="G37" s="600"/>
    </row>
    <row r="38" spans="1:7" ht="12.75" customHeight="1" x14ac:dyDescent="0.25">
      <c r="A38" s="497"/>
      <c r="B38" s="498"/>
      <c r="C38" s="499"/>
      <c r="D38" s="600"/>
      <c r="E38" s="600"/>
      <c r="F38" s="600"/>
      <c r="G38" s="600"/>
    </row>
    <row r="39" spans="1:7" ht="14.25" customHeight="1" x14ac:dyDescent="0.25">
      <c r="A39" s="497" t="s">
        <v>422</v>
      </c>
      <c r="B39" s="498" t="s">
        <v>281</v>
      </c>
      <c r="C39" s="499">
        <v>2</v>
      </c>
      <c r="D39" s="600"/>
      <c r="E39" s="600"/>
      <c r="F39" s="600"/>
      <c r="G39" s="600"/>
    </row>
    <row r="40" spans="1:7" ht="12.75" customHeight="1" x14ac:dyDescent="0.25">
      <c r="A40" s="1197" t="s">
        <v>186</v>
      </c>
      <c r="B40" s="498" t="s">
        <v>272</v>
      </c>
      <c r="C40" s="499">
        <v>3</v>
      </c>
      <c r="D40" s="600"/>
      <c r="E40" s="600"/>
      <c r="F40" s="600"/>
      <c r="G40" s="600"/>
    </row>
    <row r="41" spans="1:7" ht="12.75" customHeight="1" x14ac:dyDescent="0.25">
      <c r="A41" s="1198"/>
      <c r="B41" s="498" t="s">
        <v>285</v>
      </c>
      <c r="C41" s="499">
        <v>1</v>
      </c>
      <c r="D41" s="600"/>
      <c r="E41" s="600"/>
      <c r="F41" s="600"/>
      <c r="G41" s="600"/>
    </row>
    <row r="42" spans="1:7" ht="15.75" x14ac:dyDescent="0.25">
      <c r="A42" s="1199"/>
      <c r="B42" s="498" t="s">
        <v>317</v>
      </c>
      <c r="C42" s="499">
        <v>1</v>
      </c>
      <c r="D42" s="600"/>
      <c r="E42" s="600"/>
      <c r="F42" s="600"/>
      <c r="G42" s="600"/>
    </row>
    <row r="43" spans="1:7" ht="14.25" customHeight="1" x14ac:dyDescent="0.25">
      <c r="A43" s="1197" t="s">
        <v>254</v>
      </c>
      <c r="B43" s="498" t="s">
        <v>281</v>
      </c>
      <c r="C43" s="499">
        <v>3</v>
      </c>
      <c r="D43" s="600"/>
      <c r="E43" s="600"/>
      <c r="F43" s="600"/>
      <c r="G43" s="600"/>
    </row>
    <row r="44" spans="1:7" ht="17.25" customHeight="1" x14ac:dyDescent="0.25">
      <c r="A44" s="1199"/>
      <c r="B44" s="498" t="s">
        <v>333</v>
      </c>
      <c r="C44" s="499">
        <v>7</v>
      </c>
      <c r="D44" s="600"/>
      <c r="E44" s="600"/>
      <c r="F44" s="600"/>
      <c r="G44" s="600"/>
    </row>
    <row r="45" spans="1:7" ht="15.75" x14ac:dyDescent="0.25">
      <c r="A45" s="1197" t="s">
        <v>217</v>
      </c>
      <c r="B45" s="498" t="s">
        <v>423</v>
      </c>
      <c r="C45" s="499">
        <v>2</v>
      </c>
      <c r="D45" s="600"/>
      <c r="E45" s="600"/>
      <c r="F45" s="600"/>
      <c r="G45" s="600"/>
    </row>
    <row r="46" spans="1:7" ht="15.75" customHeight="1" x14ac:dyDescent="0.25">
      <c r="A46" s="1199"/>
      <c r="B46" s="498" t="s">
        <v>424</v>
      </c>
      <c r="C46" s="499">
        <v>1</v>
      </c>
      <c r="D46" s="600"/>
      <c r="E46" s="600"/>
      <c r="F46" s="600"/>
      <c r="G46" s="600"/>
    </row>
    <row r="47" spans="1:7" ht="15.75" x14ac:dyDescent="0.25">
      <c r="A47" s="497" t="s">
        <v>425</v>
      </c>
      <c r="B47" s="498" t="s">
        <v>378</v>
      </c>
      <c r="C47" s="499">
        <v>7</v>
      </c>
      <c r="D47" s="600"/>
      <c r="E47" s="600"/>
      <c r="F47" s="600"/>
      <c r="G47" s="600"/>
    </row>
    <row r="48" spans="1:7" ht="11.25" customHeight="1" x14ac:dyDescent="0.25">
      <c r="A48" s="1197" t="s">
        <v>196</v>
      </c>
      <c r="B48" s="498" t="s">
        <v>281</v>
      </c>
      <c r="C48" s="499">
        <v>1</v>
      </c>
      <c r="D48" s="600"/>
      <c r="E48" s="600"/>
      <c r="F48" s="600"/>
      <c r="G48" s="600"/>
    </row>
    <row r="49" spans="1:7" ht="15" customHeight="1" x14ac:dyDescent="0.25">
      <c r="A49" s="1198"/>
      <c r="B49" s="498" t="s">
        <v>426</v>
      </c>
      <c r="C49" s="499">
        <v>4</v>
      </c>
      <c r="D49" s="600"/>
      <c r="E49" s="600"/>
      <c r="F49" s="600"/>
      <c r="G49" s="600"/>
    </row>
    <row r="50" spans="1:7" ht="15" customHeight="1" x14ac:dyDescent="0.25">
      <c r="A50" s="1198"/>
      <c r="B50" s="610" t="s">
        <v>418</v>
      </c>
      <c r="C50" s="499"/>
      <c r="D50" s="600"/>
      <c r="E50" s="600"/>
      <c r="F50" s="600"/>
      <c r="G50" s="600"/>
    </row>
    <row r="51" spans="1:7" ht="14.25" customHeight="1" x14ac:dyDescent="0.25">
      <c r="A51" s="1199"/>
      <c r="B51" s="498" t="s">
        <v>427</v>
      </c>
      <c r="C51" s="499">
        <v>1</v>
      </c>
      <c r="D51" s="600"/>
      <c r="E51" s="600"/>
      <c r="F51" s="600"/>
      <c r="G51" s="600"/>
    </row>
    <row r="52" spans="1:7" ht="15.75" x14ac:dyDescent="0.25">
      <c r="A52" s="497" t="s">
        <v>102</v>
      </c>
      <c r="B52" s="498" t="s">
        <v>419</v>
      </c>
      <c r="C52" s="499">
        <v>1</v>
      </c>
      <c r="D52" s="600"/>
      <c r="E52" s="600"/>
      <c r="F52" s="600"/>
      <c r="G52" s="600"/>
    </row>
    <row r="53" spans="1:7" ht="18" customHeight="1" x14ac:dyDescent="0.25">
      <c r="A53" s="497" t="s">
        <v>428</v>
      </c>
      <c r="B53" s="498" t="s">
        <v>272</v>
      </c>
      <c r="C53" s="499">
        <v>1</v>
      </c>
      <c r="D53" s="600"/>
      <c r="E53" s="600"/>
      <c r="F53" s="600"/>
      <c r="G53" s="600"/>
    </row>
    <row r="54" spans="1:7" ht="15" customHeight="1" x14ac:dyDescent="0.25">
      <c r="A54" s="497" t="s">
        <v>429</v>
      </c>
      <c r="B54" s="498" t="s">
        <v>430</v>
      </c>
      <c r="C54" s="499">
        <v>1</v>
      </c>
      <c r="D54" s="600"/>
      <c r="E54" s="600"/>
      <c r="F54" s="600"/>
      <c r="G54" s="600"/>
    </row>
    <row r="55" spans="1:7" ht="15" customHeight="1" x14ac:dyDescent="0.25">
      <c r="A55" s="497" t="s">
        <v>21</v>
      </c>
      <c r="B55" s="498" t="s">
        <v>336</v>
      </c>
      <c r="C55" s="499">
        <v>1</v>
      </c>
      <c r="D55" s="600"/>
      <c r="E55" s="600"/>
      <c r="F55" s="600"/>
      <c r="G55" s="600"/>
    </row>
    <row r="56" spans="1:7" ht="15.75" x14ac:dyDescent="0.25">
      <c r="A56" s="497" t="s">
        <v>140</v>
      </c>
      <c r="B56" s="498" t="s">
        <v>322</v>
      </c>
      <c r="C56" s="499">
        <v>12</v>
      </c>
      <c r="D56" s="600"/>
      <c r="E56" s="600"/>
      <c r="F56" s="600"/>
      <c r="G56" s="600"/>
    </row>
    <row r="57" spans="1:7" ht="16.5" customHeight="1" x14ac:dyDescent="0.25">
      <c r="A57" s="1197" t="s">
        <v>141</v>
      </c>
      <c r="B57" s="498" t="s">
        <v>368</v>
      </c>
      <c r="C57" s="499">
        <v>1</v>
      </c>
      <c r="D57" s="600"/>
      <c r="E57" s="600"/>
      <c r="F57" s="600"/>
      <c r="G57" s="600"/>
    </row>
    <row r="58" spans="1:7" ht="12" customHeight="1" x14ac:dyDescent="0.25">
      <c r="A58" s="1199"/>
      <c r="B58" s="498" t="s">
        <v>281</v>
      </c>
      <c r="C58" s="499">
        <v>1</v>
      </c>
      <c r="D58" s="600"/>
      <c r="E58" s="600"/>
      <c r="F58" s="600"/>
      <c r="G58" s="600"/>
    </row>
    <row r="59" spans="1:7" ht="14.25" customHeight="1" x14ac:dyDescent="0.25">
      <c r="A59" s="1197" t="s">
        <v>309</v>
      </c>
      <c r="B59" s="498" t="s">
        <v>431</v>
      </c>
      <c r="C59" s="499">
        <v>12</v>
      </c>
      <c r="D59" s="600"/>
      <c r="E59" s="600"/>
      <c r="F59" s="600"/>
      <c r="G59" s="600"/>
    </row>
    <row r="60" spans="1:7" ht="15" customHeight="1" x14ac:dyDescent="0.25">
      <c r="A60" s="1198"/>
      <c r="B60" s="498" t="s">
        <v>313</v>
      </c>
      <c r="C60" s="499">
        <v>2</v>
      </c>
      <c r="D60" s="600"/>
      <c r="E60" s="600"/>
      <c r="F60" s="600"/>
      <c r="G60" s="600"/>
    </row>
    <row r="61" spans="1:7" ht="15.75" x14ac:dyDescent="0.25">
      <c r="A61" s="1198"/>
      <c r="B61" s="498" t="s">
        <v>314</v>
      </c>
      <c r="C61" s="499">
        <v>4</v>
      </c>
      <c r="D61" s="600"/>
      <c r="E61" s="600"/>
      <c r="F61" s="600"/>
      <c r="G61" s="600"/>
    </row>
    <row r="62" spans="1:7" ht="15.75" customHeight="1" x14ac:dyDescent="0.25">
      <c r="A62" s="1198"/>
      <c r="B62" s="498" t="s">
        <v>315</v>
      </c>
      <c r="C62" s="499">
        <v>8</v>
      </c>
      <c r="D62" s="600"/>
      <c r="E62" s="600"/>
      <c r="F62" s="600"/>
      <c r="G62" s="600"/>
    </row>
    <row r="63" spans="1:7" ht="12" customHeight="1" x14ac:dyDescent="0.25">
      <c r="A63" s="1198"/>
      <c r="B63" s="498" t="s">
        <v>420</v>
      </c>
      <c r="C63" s="499">
        <v>6</v>
      </c>
      <c r="D63" s="600"/>
      <c r="E63" s="600"/>
      <c r="F63" s="600"/>
      <c r="G63" s="600"/>
    </row>
    <row r="64" spans="1:7" ht="15.75" customHeight="1" x14ac:dyDescent="0.25">
      <c r="A64" s="1198"/>
      <c r="B64" s="498" t="s">
        <v>427</v>
      </c>
      <c r="C64" s="499">
        <v>1</v>
      </c>
      <c r="D64" s="600"/>
      <c r="E64" s="600"/>
      <c r="F64" s="600"/>
      <c r="G64" s="600"/>
    </row>
    <row r="65" spans="1:7" ht="14.25" customHeight="1" x14ac:dyDescent="0.25">
      <c r="A65" s="1198"/>
      <c r="B65" s="498" t="s">
        <v>285</v>
      </c>
      <c r="C65" s="499">
        <v>1</v>
      </c>
      <c r="D65" s="600"/>
      <c r="E65" s="600"/>
      <c r="F65" s="600"/>
      <c r="G65" s="600"/>
    </row>
    <row r="66" spans="1:7" ht="13.5" customHeight="1" x14ac:dyDescent="0.25">
      <c r="A66" s="1198"/>
      <c r="B66" s="498" t="s">
        <v>432</v>
      </c>
      <c r="C66" s="499">
        <v>11</v>
      </c>
      <c r="D66" s="600"/>
      <c r="E66" s="600"/>
      <c r="F66" s="600"/>
      <c r="G66" s="600"/>
    </row>
    <row r="67" spans="1:7" ht="13.5" customHeight="1" x14ac:dyDescent="0.25">
      <c r="A67" s="1198"/>
      <c r="B67" s="498" t="s">
        <v>333</v>
      </c>
      <c r="C67" s="499">
        <v>5</v>
      </c>
      <c r="D67" s="600"/>
      <c r="E67" s="600"/>
      <c r="F67" s="600"/>
      <c r="G67" s="600"/>
    </row>
    <row r="68" spans="1:7" ht="13.5" customHeight="1" x14ac:dyDescent="0.25">
      <c r="A68" s="1198"/>
      <c r="B68" s="498" t="s">
        <v>336</v>
      </c>
      <c r="C68" s="499">
        <v>1</v>
      </c>
      <c r="D68" s="600"/>
      <c r="E68" s="600"/>
      <c r="F68" s="600"/>
      <c r="G68" s="600"/>
    </row>
    <row r="69" spans="1:7" ht="11.25" customHeight="1" x14ac:dyDescent="0.25">
      <c r="A69" s="1198"/>
      <c r="B69" s="498" t="s">
        <v>433</v>
      </c>
      <c r="C69" s="499">
        <v>4</v>
      </c>
      <c r="D69" s="600"/>
      <c r="E69" s="600"/>
      <c r="F69" s="600"/>
      <c r="G69" s="600"/>
    </row>
    <row r="70" spans="1:7" ht="12.75" customHeight="1" x14ac:dyDescent="0.25">
      <c r="A70" s="1199"/>
      <c r="B70" s="498" t="s">
        <v>316</v>
      </c>
      <c r="C70" s="499">
        <v>4</v>
      </c>
      <c r="D70" s="600"/>
      <c r="E70" s="600"/>
      <c r="F70" s="600"/>
      <c r="G70" s="600"/>
    </row>
    <row r="71" spans="1:7" ht="12" customHeight="1" x14ac:dyDescent="0.25">
      <c r="A71" s="497" t="s">
        <v>309</v>
      </c>
      <c r="B71" s="498" t="s">
        <v>335</v>
      </c>
      <c r="C71" s="499">
        <v>1</v>
      </c>
      <c r="D71" s="600"/>
      <c r="E71" s="600"/>
      <c r="F71" s="600"/>
      <c r="G71" s="600"/>
    </row>
    <row r="72" spans="1:7" ht="15.75" x14ac:dyDescent="0.25">
      <c r="A72" s="497" t="s">
        <v>141</v>
      </c>
      <c r="B72" s="498" t="s">
        <v>423</v>
      </c>
      <c r="C72" s="499">
        <v>21</v>
      </c>
      <c r="D72" s="600"/>
      <c r="E72" s="600"/>
      <c r="F72" s="600"/>
      <c r="G72" s="600"/>
    </row>
    <row r="73" spans="1:7" ht="15.75" x14ac:dyDescent="0.25">
      <c r="A73" s="622"/>
      <c r="B73" s="623"/>
      <c r="C73" s="624">
        <f>SUM(C14:C72)</f>
        <v>202</v>
      </c>
      <c r="D73" s="600"/>
      <c r="E73" s="600"/>
      <c r="F73" s="600"/>
      <c r="G73" s="600"/>
    </row>
    <row r="74" spans="1:7" ht="13.5" customHeight="1" x14ac:dyDescent="0.25">
      <c r="A74" s="1263" t="s">
        <v>277</v>
      </c>
      <c r="B74" s="1263"/>
      <c r="C74" s="1264"/>
      <c r="D74" s="600"/>
      <c r="E74" s="600"/>
      <c r="F74" s="600"/>
      <c r="G74" s="600"/>
    </row>
    <row r="75" spans="1:7" ht="18" customHeight="1" x14ac:dyDescent="0.25">
      <c r="A75" s="1201" t="s">
        <v>216</v>
      </c>
      <c r="B75" s="611" t="s">
        <v>367</v>
      </c>
      <c r="C75" s="612">
        <v>10</v>
      </c>
      <c r="D75" s="600"/>
      <c r="E75" s="600"/>
      <c r="F75" s="600"/>
      <c r="G75" s="600"/>
    </row>
    <row r="76" spans="1:7" ht="15" customHeight="1" x14ac:dyDescent="0.25">
      <c r="A76" s="1203"/>
      <c r="B76" s="475" t="s">
        <v>276</v>
      </c>
      <c r="C76" s="475">
        <v>1</v>
      </c>
      <c r="D76" s="600"/>
      <c r="E76" s="600"/>
      <c r="F76" s="600"/>
      <c r="G76" s="600"/>
    </row>
    <row r="77" spans="1:7" ht="16.5" customHeight="1" x14ac:dyDescent="0.25">
      <c r="A77" s="477" t="s">
        <v>21</v>
      </c>
      <c r="B77" s="475" t="s">
        <v>53</v>
      </c>
      <c r="C77" s="475">
        <v>6</v>
      </c>
      <c r="D77" s="600"/>
      <c r="E77" s="600"/>
      <c r="F77" s="600"/>
      <c r="G77" s="600"/>
    </row>
    <row r="78" spans="1:7" ht="12" customHeight="1" x14ac:dyDescent="0.25">
      <c r="A78" s="477" t="s">
        <v>115</v>
      </c>
      <c r="B78" s="611" t="s">
        <v>285</v>
      </c>
      <c r="C78" s="612">
        <v>1</v>
      </c>
      <c r="D78" s="600"/>
      <c r="E78" s="600"/>
      <c r="F78" s="600"/>
      <c r="G78" s="600"/>
    </row>
    <row r="79" spans="1:7" ht="16.5" customHeight="1" x14ac:dyDescent="0.25">
      <c r="A79" s="1197" t="s">
        <v>212</v>
      </c>
      <c r="B79" s="498" t="s">
        <v>416</v>
      </c>
      <c r="C79" s="499">
        <v>5</v>
      </c>
      <c r="D79" s="600"/>
      <c r="E79" s="600"/>
      <c r="F79" s="600"/>
      <c r="G79" s="600"/>
    </row>
    <row r="80" spans="1:7" ht="15" customHeight="1" x14ac:dyDescent="0.25">
      <c r="A80" s="1198"/>
      <c r="B80" s="498" t="s">
        <v>335</v>
      </c>
      <c r="C80" s="499">
        <v>6</v>
      </c>
      <c r="D80" s="600"/>
      <c r="E80" s="600"/>
      <c r="F80" s="600"/>
      <c r="G80" s="600"/>
    </row>
    <row r="81" spans="1:7" ht="12" customHeight="1" x14ac:dyDescent="0.25">
      <c r="A81" s="1199"/>
      <c r="B81" s="505" t="s">
        <v>313</v>
      </c>
      <c r="C81" s="505">
        <v>6</v>
      </c>
      <c r="D81" s="600"/>
      <c r="E81" s="600"/>
      <c r="F81" s="600"/>
      <c r="G81" s="600"/>
    </row>
    <row r="82" spans="1:7" ht="12" customHeight="1" x14ac:dyDescent="0.25">
      <c r="A82" s="477" t="s">
        <v>218</v>
      </c>
      <c r="B82" s="475" t="s">
        <v>367</v>
      </c>
      <c r="C82" s="475">
        <v>4</v>
      </c>
      <c r="D82" s="600"/>
      <c r="E82" s="600"/>
      <c r="F82" s="600"/>
      <c r="G82" s="600"/>
    </row>
    <row r="83" spans="1:7" ht="13.5" customHeight="1" x14ac:dyDescent="0.25">
      <c r="A83" s="477" t="s">
        <v>196</v>
      </c>
      <c r="B83" s="475" t="s">
        <v>434</v>
      </c>
      <c r="C83" s="475">
        <v>2</v>
      </c>
      <c r="D83" s="600"/>
      <c r="E83" s="600"/>
      <c r="F83" s="600"/>
      <c r="G83" s="600"/>
    </row>
    <row r="84" spans="1:7" ht="12" customHeight="1" x14ac:dyDescent="0.25">
      <c r="A84" s="1197" t="s">
        <v>279</v>
      </c>
      <c r="B84" s="498" t="s">
        <v>281</v>
      </c>
      <c r="C84" s="499">
        <v>3</v>
      </c>
      <c r="D84" s="600"/>
      <c r="E84" s="600"/>
      <c r="F84" s="600"/>
      <c r="G84" s="600"/>
    </row>
    <row r="85" spans="1:7" ht="12.75" customHeight="1" x14ac:dyDescent="0.25">
      <c r="A85" s="1198"/>
      <c r="B85" s="498" t="s">
        <v>313</v>
      </c>
      <c r="C85" s="499">
        <v>1</v>
      </c>
      <c r="D85" s="600"/>
      <c r="E85" s="600"/>
      <c r="F85" s="600"/>
      <c r="G85" s="600"/>
    </row>
    <row r="86" spans="1:7" ht="12" customHeight="1" x14ac:dyDescent="0.25">
      <c r="A86" s="1198"/>
      <c r="B86" s="476" t="s">
        <v>282</v>
      </c>
      <c r="C86" s="475"/>
      <c r="D86" s="600"/>
      <c r="E86" s="600"/>
      <c r="F86" s="600"/>
      <c r="G86" s="600"/>
    </row>
    <row r="87" spans="1:7" ht="15.75" customHeight="1" x14ac:dyDescent="0.25">
      <c r="A87" s="1199"/>
      <c r="B87" s="475" t="s">
        <v>281</v>
      </c>
      <c r="C87" s="475">
        <v>1</v>
      </c>
      <c r="D87" s="600"/>
      <c r="E87" s="600"/>
      <c r="F87" s="600"/>
      <c r="G87" s="600"/>
    </row>
    <row r="88" spans="1:7" ht="12.75" customHeight="1" x14ac:dyDescent="0.25">
      <c r="A88" s="477" t="s">
        <v>213</v>
      </c>
      <c r="B88" s="475" t="s">
        <v>281</v>
      </c>
      <c r="C88" s="475">
        <v>3</v>
      </c>
      <c r="D88" s="600"/>
      <c r="E88" s="600"/>
      <c r="F88" s="600"/>
      <c r="G88" s="600"/>
    </row>
    <row r="89" spans="1:7" ht="12.75" customHeight="1" x14ac:dyDescent="0.25">
      <c r="A89" s="647"/>
      <c r="B89" s="475"/>
      <c r="C89" s="475"/>
      <c r="D89" s="600"/>
      <c r="E89" s="600"/>
      <c r="F89" s="600"/>
      <c r="G89" s="600"/>
    </row>
    <row r="90" spans="1:7" ht="12.75" customHeight="1" x14ac:dyDescent="0.25">
      <c r="A90" s="647"/>
      <c r="B90" s="475"/>
      <c r="C90" s="475"/>
      <c r="D90" s="600"/>
      <c r="E90" s="600"/>
      <c r="F90" s="600"/>
      <c r="G90" s="600"/>
    </row>
    <row r="91" spans="1:7" ht="15.75" x14ac:dyDescent="0.25">
      <c r="A91" s="1201" t="s">
        <v>279</v>
      </c>
      <c r="B91" s="475" t="s">
        <v>325</v>
      </c>
      <c r="C91" s="475">
        <v>1</v>
      </c>
      <c r="D91" s="600"/>
      <c r="E91" s="600"/>
      <c r="F91" s="600"/>
      <c r="G91" s="600"/>
    </row>
    <row r="92" spans="1:7" ht="14.25" customHeight="1" x14ac:dyDescent="0.25">
      <c r="A92" s="1203"/>
      <c r="B92" s="475" t="s">
        <v>313</v>
      </c>
      <c r="C92" s="475">
        <v>3</v>
      </c>
      <c r="D92" s="600"/>
      <c r="E92" s="600"/>
      <c r="F92" s="600"/>
      <c r="G92" s="600"/>
    </row>
    <row r="93" spans="1:7" ht="12" customHeight="1" x14ac:dyDescent="0.25">
      <c r="A93" s="1201" t="s">
        <v>254</v>
      </c>
      <c r="B93" s="475" t="s">
        <v>336</v>
      </c>
      <c r="C93" s="475">
        <v>1</v>
      </c>
      <c r="D93" s="600"/>
      <c r="E93" s="600"/>
      <c r="F93" s="600"/>
      <c r="G93" s="600"/>
    </row>
    <row r="94" spans="1:7" ht="12" customHeight="1" x14ac:dyDescent="0.25">
      <c r="A94" s="1203"/>
      <c r="B94" s="475" t="s">
        <v>285</v>
      </c>
      <c r="C94" s="475">
        <v>5</v>
      </c>
      <c r="D94" s="600"/>
      <c r="E94" s="600"/>
      <c r="F94" s="600"/>
      <c r="G94" s="600"/>
    </row>
    <row r="95" spans="1:7" ht="14.25" customHeight="1" x14ac:dyDescent="0.25">
      <c r="A95" s="1197" t="s">
        <v>23</v>
      </c>
      <c r="B95" s="498" t="s">
        <v>313</v>
      </c>
      <c r="C95" s="499">
        <v>10</v>
      </c>
      <c r="D95" s="600"/>
      <c r="E95" s="600"/>
      <c r="F95" s="600"/>
      <c r="G95" s="600"/>
    </row>
    <row r="96" spans="1:7" ht="13.5" customHeight="1" x14ac:dyDescent="0.25">
      <c r="A96" s="1198"/>
      <c r="B96" s="498" t="s">
        <v>421</v>
      </c>
      <c r="C96" s="499">
        <v>4</v>
      </c>
      <c r="D96" s="600"/>
      <c r="E96" s="600"/>
      <c r="F96" s="600"/>
      <c r="G96" s="600"/>
    </row>
    <row r="97" spans="1:7" ht="13.5" customHeight="1" x14ac:dyDescent="0.25">
      <c r="A97" s="1199"/>
      <c r="B97" s="498" t="s">
        <v>281</v>
      </c>
      <c r="C97" s="499">
        <v>2</v>
      </c>
      <c r="D97" s="600"/>
      <c r="E97" s="600"/>
      <c r="F97" s="600"/>
      <c r="G97" s="600"/>
    </row>
    <row r="98" spans="1:7" ht="12.75" customHeight="1" x14ac:dyDescent="0.25">
      <c r="A98" s="1201" t="s">
        <v>140</v>
      </c>
      <c r="B98" s="475" t="s">
        <v>275</v>
      </c>
      <c r="C98" s="475">
        <v>14</v>
      </c>
      <c r="D98" s="600"/>
      <c r="E98" s="600"/>
      <c r="F98" s="600"/>
      <c r="G98" s="600"/>
    </row>
    <row r="99" spans="1:7" ht="13.5" customHeight="1" x14ac:dyDescent="0.25">
      <c r="A99" s="1203"/>
      <c r="B99" s="475" t="s">
        <v>319</v>
      </c>
      <c r="C99" s="475">
        <v>7</v>
      </c>
      <c r="D99" s="600"/>
      <c r="E99" s="600"/>
      <c r="F99" s="600"/>
      <c r="G99" s="600"/>
    </row>
    <row r="100" spans="1:7" ht="16.5" customHeight="1" x14ac:dyDescent="0.25">
      <c r="A100" s="1201" t="s">
        <v>186</v>
      </c>
      <c r="B100" s="475" t="s">
        <v>317</v>
      </c>
      <c r="C100" s="475">
        <v>4</v>
      </c>
      <c r="D100" s="600"/>
      <c r="E100" s="600"/>
      <c r="F100" s="600"/>
      <c r="G100" s="600"/>
    </row>
    <row r="101" spans="1:7" ht="30" customHeight="1" x14ac:dyDescent="0.25">
      <c r="A101" s="1202"/>
      <c r="B101" s="475" t="s">
        <v>285</v>
      </c>
      <c r="C101" s="475">
        <v>1</v>
      </c>
      <c r="D101" s="600"/>
      <c r="E101" s="600"/>
      <c r="F101" s="600"/>
      <c r="G101" s="600"/>
    </row>
    <row r="102" spans="1:7" ht="16.5" customHeight="1" x14ac:dyDescent="0.25">
      <c r="A102" s="1202"/>
      <c r="B102" s="475" t="s">
        <v>435</v>
      </c>
      <c r="C102" s="475">
        <v>10</v>
      </c>
      <c r="D102" s="600"/>
      <c r="E102" s="600"/>
      <c r="F102" s="600"/>
      <c r="G102" s="600"/>
    </row>
    <row r="103" spans="1:7" ht="15.75" customHeight="1" x14ac:dyDescent="0.25">
      <c r="A103" s="1202"/>
      <c r="B103" s="475" t="s">
        <v>276</v>
      </c>
      <c r="C103" s="475">
        <v>4</v>
      </c>
      <c r="D103" s="600"/>
      <c r="E103" s="600"/>
      <c r="F103" s="600"/>
      <c r="G103" s="600"/>
    </row>
    <row r="104" spans="1:7" ht="15.75" customHeight="1" x14ac:dyDescent="0.25">
      <c r="A104" s="1202"/>
      <c r="B104" s="475" t="s">
        <v>53</v>
      </c>
      <c r="C104" s="475">
        <v>2</v>
      </c>
      <c r="D104" s="600"/>
      <c r="E104" s="600"/>
      <c r="F104" s="600"/>
      <c r="G104" s="600"/>
    </row>
    <row r="105" spans="1:7" ht="15.75" x14ac:dyDescent="0.25">
      <c r="A105" s="1203"/>
      <c r="B105" s="475" t="s">
        <v>272</v>
      </c>
      <c r="C105" s="475">
        <v>5</v>
      </c>
      <c r="D105" s="600"/>
      <c r="E105" s="600"/>
      <c r="F105" s="600"/>
      <c r="G105" s="600"/>
    </row>
    <row r="106" spans="1:7" ht="15" customHeight="1" x14ac:dyDescent="0.25">
      <c r="A106" s="1197" t="s">
        <v>254</v>
      </c>
      <c r="B106" s="498" t="s">
        <v>361</v>
      </c>
      <c r="C106" s="499">
        <v>2</v>
      </c>
      <c r="D106" s="600"/>
      <c r="E106" s="600"/>
      <c r="F106" s="600"/>
      <c r="G106" s="600"/>
    </row>
    <row r="107" spans="1:7" ht="12.75" customHeight="1" x14ac:dyDescent="0.25">
      <c r="A107" s="1199"/>
      <c r="B107" s="498" t="s">
        <v>340</v>
      </c>
      <c r="C107" s="499">
        <v>1</v>
      </c>
      <c r="D107" s="600"/>
      <c r="E107" s="600"/>
      <c r="F107" s="600"/>
      <c r="G107" s="600"/>
    </row>
    <row r="108" spans="1:7" ht="13.5" customHeight="1" x14ac:dyDescent="0.25">
      <c r="A108" s="477" t="s">
        <v>217</v>
      </c>
      <c r="B108" s="475" t="s">
        <v>317</v>
      </c>
      <c r="C108" s="475">
        <v>2</v>
      </c>
      <c r="D108" s="600"/>
      <c r="E108" s="600"/>
      <c r="F108" s="600"/>
      <c r="G108" s="600"/>
    </row>
    <row r="109" spans="1:7" ht="16.5" customHeight="1" x14ac:dyDescent="0.25">
      <c r="A109" s="497" t="s">
        <v>425</v>
      </c>
      <c r="B109" s="498" t="s">
        <v>378</v>
      </c>
      <c r="C109" s="499">
        <v>26</v>
      </c>
      <c r="D109" s="600"/>
      <c r="E109" s="600"/>
      <c r="F109" s="600"/>
      <c r="G109" s="600"/>
    </row>
    <row r="110" spans="1:7" ht="16.5" customHeight="1" x14ac:dyDescent="0.25">
      <c r="A110" s="477" t="s">
        <v>143</v>
      </c>
      <c r="B110" s="475" t="s">
        <v>340</v>
      </c>
      <c r="C110" s="475">
        <v>1</v>
      </c>
      <c r="D110" s="600"/>
      <c r="E110" s="600"/>
      <c r="F110" s="600"/>
      <c r="G110" s="600"/>
    </row>
    <row r="111" spans="1:7" ht="15.75" x14ac:dyDescent="0.25">
      <c r="A111" s="1201" t="s">
        <v>196</v>
      </c>
      <c r="B111" s="475" t="s">
        <v>275</v>
      </c>
      <c r="C111" s="475">
        <v>15</v>
      </c>
      <c r="D111" s="600"/>
      <c r="E111" s="600"/>
      <c r="F111" s="600"/>
      <c r="G111" s="600"/>
    </row>
    <row r="112" spans="1:7" ht="14.25" customHeight="1" x14ac:dyDescent="0.25">
      <c r="A112" s="1203"/>
      <c r="B112" s="475" t="s">
        <v>426</v>
      </c>
      <c r="C112" s="475">
        <v>2</v>
      </c>
      <c r="D112" s="600"/>
      <c r="E112" s="600"/>
      <c r="F112" s="600"/>
      <c r="G112" s="600"/>
    </row>
    <row r="113" spans="1:7" ht="12.75" customHeight="1" x14ac:dyDescent="0.25">
      <c r="A113" s="497" t="s">
        <v>102</v>
      </c>
      <c r="B113" s="498" t="s">
        <v>419</v>
      </c>
      <c r="C113" s="499">
        <v>2</v>
      </c>
      <c r="D113" s="600"/>
      <c r="E113" s="600"/>
      <c r="F113" s="600"/>
      <c r="G113" s="600"/>
    </row>
    <row r="114" spans="1:7" ht="15" customHeight="1" x14ac:dyDescent="0.25">
      <c r="A114" s="477" t="s">
        <v>41</v>
      </c>
      <c r="B114" s="475" t="s">
        <v>325</v>
      </c>
      <c r="C114" s="475">
        <v>2</v>
      </c>
      <c r="D114" s="600"/>
      <c r="E114" s="600"/>
      <c r="F114" s="600"/>
      <c r="G114" s="600"/>
    </row>
    <row r="115" spans="1:7" ht="12" customHeight="1" x14ac:dyDescent="0.25">
      <c r="A115" s="1197" t="s">
        <v>428</v>
      </c>
      <c r="B115" s="498" t="s">
        <v>272</v>
      </c>
      <c r="C115" s="499">
        <v>2</v>
      </c>
      <c r="D115" s="600"/>
      <c r="E115" s="600"/>
      <c r="F115" s="600"/>
      <c r="G115" s="600"/>
    </row>
    <row r="116" spans="1:7" ht="11.25" customHeight="1" x14ac:dyDescent="0.25">
      <c r="A116" s="1199"/>
      <c r="B116" s="475" t="s">
        <v>436</v>
      </c>
      <c r="C116" s="475">
        <v>3</v>
      </c>
      <c r="D116" s="600"/>
      <c r="E116" s="600"/>
      <c r="F116" s="600"/>
      <c r="G116" s="600"/>
    </row>
    <row r="117" spans="1:7" ht="15" customHeight="1" x14ac:dyDescent="0.25">
      <c r="A117" s="1197" t="s">
        <v>429</v>
      </c>
      <c r="B117" s="498" t="s">
        <v>419</v>
      </c>
      <c r="C117" s="499">
        <v>1</v>
      </c>
      <c r="D117" s="600"/>
      <c r="E117" s="600"/>
      <c r="F117" s="600"/>
      <c r="G117" s="600"/>
    </row>
    <row r="118" spans="1:7" ht="15.75" x14ac:dyDescent="0.25">
      <c r="A118" s="1199"/>
      <c r="B118" s="475" t="s">
        <v>437</v>
      </c>
      <c r="C118" s="475">
        <v>2</v>
      </c>
      <c r="D118" s="600"/>
      <c r="E118" s="600"/>
      <c r="F118" s="600"/>
      <c r="G118" s="600"/>
    </row>
    <row r="119" spans="1:7" ht="15.75" customHeight="1" x14ac:dyDescent="0.25">
      <c r="A119" s="497" t="s">
        <v>140</v>
      </c>
      <c r="B119" s="498" t="s">
        <v>322</v>
      </c>
      <c r="C119" s="499">
        <v>11</v>
      </c>
      <c r="D119" s="600"/>
      <c r="E119" s="600"/>
      <c r="F119" s="600"/>
      <c r="G119" s="600"/>
    </row>
    <row r="120" spans="1:7" ht="12" customHeight="1" x14ac:dyDescent="0.25">
      <c r="A120" s="477" t="s">
        <v>141</v>
      </c>
      <c r="B120" s="475" t="s">
        <v>328</v>
      </c>
      <c r="C120" s="475">
        <v>2</v>
      </c>
      <c r="D120" s="600"/>
      <c r="E120" s="600"/>
      <c r="F120" s="600"/>
      <c r="G120" s="600"/>
    </row>
    <row r="121" spans="1:7" ht="15.75" customHeight="1" x14ac:dyDescent="0.25">
      <c r="A121" s="1201" t="s">
        <v>219</v>
      </c>
      <c r="B121" s="475" t="s">
        <v>431</v>
      </c>
      <c r="C121" s="475">
        <v>14</v>
      </c>
      <c r="D121" s="600"/>
      <c r="E121" s="600"/>
      <c r="F121" s="600"/>
      <c r="G121" s="600"/>
    </row>
    <row r="122" spans="1:7" ht="17.25" customHeight="1" x14ac:dyDescent="0.25">
      <c r="A122" s="1202"/>
      <c r="B122" s="475" t="s">
        <v>319</v>
      </c>
      <c r="C122" s="475">
        <v>1</v>
      </c>
      <c r="D122" s="600"/>
      <c r="E122" s="600"/>
      <c r="F122" s="600"/>
      <c r="G122" s="600"/>
    </row>
    <row r="123" spans="1:7" ht="20.25" customHeight="1" x14ac:dyDescent="0.25">
      <c r="A123" s="1202"/>
      <c r="B123" s="475" t="s">
        <v>310</v>
      </c>
      <c r="C123" s="475">
        <v>6</v>
      </c>
      <c r="D123" s="600"/>
      <c r="E123" s="600"/>
      <c r="F123" s="600"/>
      <c r="G123" s="600"/>
    </row>
    <row r="124" spans="1:7" ht="15.75" x14ac:dyDescent="0.25">
      <c r="A124" s="1202"/>
      <c r="B124" s="475" t="s">
        <v>285</v>
      </c>
      <c r="C124" s="475">
        <v>2</v>
      </c>
      <c r="D124" s="600"/>
      <c r="E124" s="600"/>
      <c r="F124" s="600"/>
      <c r="G124" s="600"/>
    </row>
    <row r="125" spans="1:7" ht="18" customHeight="1" x14ac:dyDescent="0.25">
      <c r="A125" s="1202"/>
      <c r="B125" s="475" t="s">
        <v>275</v>
      </c>
      <c r="C125" s="475">
        <v>7</v>
      </c>
      <c r="D125" s="600"/>
      <c r="E125" s="600"/>
      <c r="F125" s="600"/>
      <c r="G125" s="600"/>
    </row>
    <row r="126" spans="1:7" ht="13.5" customHeight="1" x14ac:dyDescent="0.25">
      <c r="A126" s="1202"/>
      <c r="B126" s="475" t="s">
        <v>363</v>
      </c>
      <c r="C126" s="475">
        <v>4</v>
      </c>
      <c r="D126" s="600"/>
      <c r="E126" s="600"/>
      <c r="F126" s="600"/>
      <c r="G126" s="600"/>
    </row>
    <row r="127" spans="1:7" ht="14.25" customHeight="1" x14ac:dyDescent="0.25">
      <c r="A127" s="1202"/>
      <c r="B127" s="475" t="s">
        <v>335</v>
      </c>
      <c r="C127" s="475">
        <v>1</v>
      </c>
      <c r="D127" s="600"/>
      <c r="E127" s="600"/>
      <c r="F127" s="600"/>
      <c r="G127" s="600"/>
    </row>
    <row r="128" spans="1:7" ht="14.25" customHeight="1" x14ac:dyDescent="0.25">
      <c r="A128" s="1202"/>
      <c r="B128" s="475" t="s">
        <v>333</v>
      </c>
      <c r="C128" s="475">
        <v>5</v>
      </c>
      <c r="D128" s="600"/>
      <c r="E128" s="600"/>
      <c r="F128" s="600"/>
      <c r="G128" s="600"/>
    </row>
    <row r="129" spans="1:7" ht="26.25" x14ac:dyDescent="0.25">
      <c r="A129" s="1202"/>
      <c r="B129" s="613" t="s">
        <v>438</v>
      </c>
      <c r="C129" s="613">
        <v>1</v>
      </c>
      <c r="D129" s="600"/>
      <c r="E129" s="600"/>
      <c r="F129" s="600"/>
      <c r="G129" s="600"/>
    </row>
    <row r="130" spans="1:7" ht="14.25" customHeight="1" x14ac:dyDescent="0.25">
      <c r="A130" s="1203"/>
      <c r="B130" s="475" t="s">
        <v>433</v>
      </c>
      <c r="C130" s="475">
        <v>4</v>
      </c>
      <c r="D130" s="600"/>
      <c r="E130" s="600"/>
      <c r="F130" s="600"/>
      <c r="G130" s="600"/>
    </row>
    <row r="131" spans="1:7" ht="20.25" customHeight="1" x14ac:dyDescent="0.25">
      <c r="A131" s="1201" t="s">
        <v>309</v>
      </c>
      <c r="B131" s="475" t="s">
        <v>313</v>
      </c>
      <c r="C131" s="475">
        <v>5</v>
      </c>
      <c r="D131" s="600"/>
      <c r="E131" s="600"/>
      <c r="F131" s="600"/>
      <c r="G131" s="600"/>
    </row>
    <row r="132" spans="1:7" ht="13.5" customHeight="1" x14ac:dyDescent="0.25">
      <c r="A132" s="1202"/>
      <c r="B132" s="475" t="s">
        <v>310</v>
      </c>
      <c r="C132" s="475">
        <v>18</v>
      </c>
      <c r="D132" s="600"/>
      <c r="E132" s="600"/>
      <c r="F132" s="600"/>
      <c r="G132" s="600"/>
    </row>
    <row r="133" spans="1:7" ht="18" customHeight="1" x14ac:dyDescent="0.25">
      <c r="A133" s="1202"/>
      <c r="B133" s="475" t="s">
        <v>360</v>
      </c>
      <c r="C133" s="475">
        <v>4</v>
      </c>
      <c r="D133" s="600"/>
      <c r="E133" s="600"/>
      <c r="F133" s="600"/>
      <c r="G133" s="600"/>
    </row>
    <row r="134" spans="1:7" ht="17.25" customHeight="1" x14ac:dyDescent="0.25">
      <c r="A134" s="1202"/>
      <c r="B134" s="475" t="s">
        <v>317</v>
      </c>
      <c r="C134" s="475">
        <v>17</v>
      </c>
      <c r="D134" s="600"/>
      <c r="E134" s="600"/>
      <c r="F134" s="600"/>
      <c r="G134" s="600"/>
    </row>
    <row r="135" spans="1:7" ht="17.25" customHeight="1" x14ac:dyDescent="0.25">
      <c r="A135" s="1202"/>
      <c r="B135" s="475" t="s">
        <v>275</v>
      </c>
      <c r="C135" s="475">
        <v>13</v>
      </c>
      <c r="D135" s="600"/>
      <c r="E135" s="600"/>
      <c r="F135" s="600"/>
      <c r="G135" s="600"/>
    </row>
    <row r="136" spans="1:7" ht="15" customHeight="1" x14ac:dyDescent="0.25">
      <c r="A136" s="1202"/>
      <c r="B136" s="475" t="s">
        <v>285</v>
      </c>
      <c r="C136" s="475">
        <v>25</v>
      </c>
      <c r="D136" s="600"/>
      <c r="E136" s="600"/>
      <c r="F136" s="600"/>
      <c r="G136" s="600"/>
    </row>
    <row r="137" spans="1:7" ht="18" customHeight="1" x14ac:dyDescent="0.25">
      <c r="A137" s="1202"/>
      <c r="B137" s="475" t="s">
        <v>432</v>
      </c>
      <c r="C137" s="475">
        <v>3</v>
      </c>
      <c r="D137" s="600"/>
      <c r="E137" s="600"/>
      <c r="F137" s="600"/>
      <c r="G137" s="600"/>
    </row>
    <row r="138" spans="1:7" ht="18" customHeight="1" x14ac:dyDescent="0.25">
      <c r="A138" s="1202"/>
      <c r="B138" s="475"/>
      <c r="C138" s="475"/>
      <c r="D138" s="600"/>
      <c r="E138" s="600"/>
      <c r="F138" s="600"/>
      <c r="G138" s="600"/>
    </row>
    <row r="139" spans="1:7" ht="16.5" customHeight="1" x14ac:dyDescent="0.25">
      <c r="A139" s="1202"/>
      <c r="B139" s="475" t="s">
        <v>433</v>
      </c>
      <c r="C139" s="475">
        <v>15</v>
      </c>
      <c r="D139" s="600"/>
      <c r="E139" s="600"/>
      <c r="F139" s="600"/>
      <c r="G139" s="600"/>
    </row>
    <row r="140" spans="1:7" ht="15.75" customHeight="1" x14ac:dyDescent="0.25">
      <c r="A140" s="1203"/>
      <c r="B140" s="475" t="s">
        <v>439</v>
      </c>
      <c r="C140" s="475">
        <v>6</v>
      </c>
      <c r="D140" s="600"/>
      <c r="E140" s="600"/>
      <c r="F140" s="600"/>
      <c r="G140" s="600"/>
    </row>
    <row r="141" spans="1:7" ht="12.75" customHeight="1" x14ac:dyDescent="0.25">
      <c r="A141" s="1201" t="s">
        <v>217</v>
      </c>
      <c r="B141" s="475" t="s">
        <v>378</v>
      </c>
      <c r="C141" s="475">
        <v>1</v>
      </c>
      <c r="D141" s="600"/>
      <c r="E141" s="600"/>
      <c r="F141" s="600"/>
      <c r="G141" s="600"/>
    </row>
    <row r="142" spans="1:7" ht="13.5" customHeight="1" x14ac:dyDescent="0.25">
      <c r="A142" s="1203"/>
      <c r="B142" s="475" t="s">
        <v>435</v>
      </c>
      <c r="C142" s="475">
        <v>8</v>
      </c>
      <c r="D142" s="600"/>
      <c r="E142" s="600"/>
      <c r="F142" s="600"/>
      <c r="G142" s="600"/>
    </row>
    <row r="143" spans="1:7" ht="15.75" customHeight="1" x14ac:dyDescent="0.25">
      <c r="A143" s="497" t="s">
        <v>141</v>
      </c>
      <c r="B143" s="498" t="s">
        <v>423</v>
      </c>
      <c r="C143" s="499">
        <v>4</v>
      </c>
      <c r="D143" s="600"/>
      <c r="E143" s="600"/>
      <c r="F143" s="600"/>
      <c r="G143" s="600"/>
    </row>
    <row r="144" spans="1:7" ht="16.5" customHeight="1" x14ac:dyDescent="0.25">
      <c r="A144" s="1201" t="s">
        <v>218</v>
      </c>
      <c r="B144" s="475" t="s">
        <v>435</v>
      </c>
      <c r="C144" s="475">
        <v>10</v>
      </c>
      <c r="D144" s="600"/>
      <c r="E144" s="600"/>
      <c r="F144" s="600"/>
      <c r="G144" s="600"/>
    </row>
    <row r="145" spans="1:7" ht="15" customHeight="1" x14ac:dyDescent="0.25">
      <c r="A145" s="1203"/>
      <c r="B145" s="475" t="s">
        <v>350</v>
      </c>
      <c r="C145" s="475">
        <v>9</v>
      </c>
      <c r="D145" s="600"/>
      <c r="E145" s="600"/>
      <c r="F145" s="600"/>
      <c r="G145" s="600"/>
    </row>
    <row r="146" spans="1:7" ht="17.25" customHeight="1" x14ac:dyDescent="0.25">
      <c r="A146" s="477" t="s">
        <v>34</v>
      </c>
      <c r="B146" s="475" t="s">
        <v>367</v>
      </c>
      <c r="C146" s="475">
        <v>4</v>
      </c>
      <c r="D146" s="600"/>
      <c r="E146" s="600"/>
      <c r="F146" s="600"/>
      <c r="G146" s="600"/>
    </row>
    <row r="147" spans="1:7" ht="17.25" customHeight="1" x14ac:dyDescent="0.25">
      <c r="A147" s="625"/>
      <c r="B147" s="626"/>
      <c r="C147" s="627">
        <f>SUM(C75:C146)</f>
        <v>383</v>
      </c>
      <c r="D147" s="600"/>
      <c r="E147" s="600"/>
      <c r="F147" s="600"/>
      <c r="G147" s="600"/>
    </row>
    <row r="148" spans="1:7" ht="15.75" customHeight="1" x14ac:dyDescent="0.25">
      <c r="A148" s="1263" t="s">
        <v>458</v>
      </c>
      <c r="B148" s="1263"/>
      <c r="C148" s="1264"/>
      <c r="D148" s="600"/>
      <c r="E148" s="600"/>
      <c r="F148" s="600"/>
      <c r="G148" s="600"/>
    </row>
    <row r="149" spans="1:7" ht="15.75" customHeight="1" x14ac:dyDescent="0.25">
      <c r="A149" s="1197" t="s">
        <v>216</v>
      </c>
      <c r="B149" s="498" t="s">
        <v>367</v>
      </c>
      <c r="C149" s="499">
        <v>4</v>
      </c>
      <c r="D149" s="600"/>
      <c r="E149" s="600"/>
      <c r="F149" s="600"/>
      <c r="G149" s="600"/>
    </row>
    <row r="150" spans="1:7" ht="15" customHeight="1" x14ac:dyDescent="0.25">
      <c r="A150" s="1198"/>
      <c r="B150" s="505" t="s">
        <v>281</v>
      </c>
      <c r="C150" s="505">
        <v>7</v>
      </c>
      <c r="D150" s="600"/>
      <c r="E150" s="600"/>
      <c r="F150" s="600"/>
      <c r="G150" s="600"/>
    </row>
    <row r="151" spans="1:7" ht="12" customHeight="1" x14ac:dyDescent="0.25">
      <c r="A151" s="1198"/>
      <c r="B151" s="509" t="s">
        <v>342</v>
      </c>
      <c r="C151" s="509">
        <v>3</v>
      </c>
      <c r="D151" s="600"/>
      <c r="E151" s="600"/>
      <c r="F151" s="600"/>
      <c r="G151" s="600"/>
    </row>
    <row r="152" spans="1:7" ht="15" customHeight="1" x14ac:dyDescent="0.25">
      <c r="A152" s="1198"/>
      <c r="B152" s="509" t="s">
        <v>317</v>
      </c>
      <c r="C152" s="509">
        <v>6</v>
      </c>
      <c r="D152" s="600"/>
      <c r="E152" s="600"/>
      <c r="F152" s="600"/>
      <c r="G152" s="600"/>
    </row>
    <row r="153" spans="1:7" ht="14.25" customHeight="1" x14ac:dyDescent="0.25">
      <c r="A153" s="1198"/>
      <c r="B153" s="509" t="s">
        <v>423</v>
      </c>
      <c r="C153" s="509">
        <v>1</v>
      </c>
      <c r="D153" s="600"/>
      <c r="E153" s="600"/>
      <c r="F153" s="600"/>
      <c r="G153" s="600"/>
    </row>
    <row r="154" spans="1:7" ht="15.75" x14ac:dyDescent="0.25">
      <c r="A154" s="1199"/>
      <c r="B154" s="509" t="s">
        <v>440</v>
      </c>
      <c r="C154" s="509">
        <v>1</v>
      </c>
      <c r="D154" s="600"/>
      <c r="E154" s="600"/>
      <c r="F154" s="600"/>
      <c r="G154" s="600"/>
    </row>
    <row r="155" spans="1:7" ht="15.75" customHeight="1" x14ac:dyDescent="0.25">
      <c r="A155" s="497" t="s">
        <v>21</v>
      </c>
      <c r="B155" s="505" t="s">
        <v>53</v>
      </c>
      <c r="C155" s="505">
        <v>2</v>
      </c>
      <c r="D155" s="600"/>
      <c r="E155" s="600"/>
      <c r="F155" s="600"/>
      <c r="G155" s="600"/>
    </row>
    <row r="156" spans="1:7" ht="13.5" customHeight="1" x14ac:dyDescent="0.25">
      <c r="A156" s="497" t="s">
        <v>115</v>
      </c>
      <c r="B156" s="498" t="s">
        <v>285</v>
      </c>
      <c r="C156" s="499">
        <v>2</v>
      </c>
      <c r="D156" s="600"/>
      <c r="E156" s="600"/>
      <c r="F156" s="600"/>
      <c r="G156" s="600"/>
    </row>
    <row r="157" spans="1:7" ht="17.25" customHeight="1" x14ac:dyDescent="0.25">
      <c r="A157" s="1197" t="s">
        <v>212</v>
      </c>
      <c r="B157" s="498" t="s">
        <v>416</v>
      </c>
      <c r="C157" s="499">
        <v>1</v>
      </c>
      <c r="D157" s="600"/>
      <c r="E157" s="600"/>
      <c r="F157" s="600"/>
      <c r="G157" s="600"/>
    </row>
    <row r="158" spans="1:7" ht="18.75" customHeight="1" x14ac:dyDescent="0.25">
      <c r="A158" s="1198"/>
      <c r="B158" s="498" t="s">
        <v>335</v>
      </c>
      <c r="C158" s="499">
        <v>1</v>
      </c>
      <c r="D158" s="600"/>
      <c r="E158" s="600"/>
      <c r="F158" s="600"/>
      <c r="G158" s="600"/>
    </row>
    <row r="159" spans="1:7" ht="17.25" customHeight="1" x14ac:dyDescent="0.25">
      <c r="A159" s="1199"/>
      <c r="B159" s="505" t="s">
        <v>313</v>
      </c>
      <c r="C159" s="505">
        <v>1</v>
      </c>
      <c r="D159" s="600"/>
      <c r="E159" s="600"/>
      <c r="F159" s="600"/>
      <c r="G159" s="600"/>
    </row>
    <row r="160" spans="1:7" ht="16.5" customHeight="1" x14ac:dyDescent="0.25">
      <c r="A160" s="497" t="s">
        <v>218</v>
      </c>
      <c r="B160" s="505" t="s">
        <v>367</v>
      </c>
      <c r="C160" s="505">
        <v>7</v>
      </c>
      <c r="D160" s="600"/>
      <c r="E160" s="600"/>
      <c r="F160" s="600"/>
      <c r="G160" s="600"/>
    </row>
    <row r="161" spans="1:7" ht="18" customHeight="1" x14ac:dyDescent="0.25">
      <c r="A161" s="477" t="s">
        <v>196</v>
      </c>
      <c r="B161" s="475" t="s">
        <v>434</v>
      </c>
      <c r="C161" s="475">
        <v>2</v>
      </c>
      <c r="D161" s="600"/>
      <c r="E161" s="600"/>
      <c r="F161" s="600"/>
      <c r="G161" s="600"/>
    </row>
    <row r="162" spans="1:7" ht="31.5" customHeight="1" x14ac:dyDescent="0.25">
      <c r="A162" s="477" t="s">
        <v>213</v>
      </c>
      <c r="B162" s="475" t="s">
        <v>281</v>
      </c>
      <c r="C162" s="475">
        <v>5</v>
      </c>
      <c r="D162" s="600"/>
      <c r="E162" s="600"/>
      <c r="F162" s="600"/>
      <c r="G162" s="600"/>
    </row>
    <row r="163" spans="1:7" ht="17.25" customHeight="1" x14ac:dyDescent="0.25">
      <c r="A163" s="594" t="s">
        <v>279</v>
      </c>
      <c r="B163" s="509" t="s">
        <v>325</v>
      </c>
      <c r="C163" s="509">
        <v>3</v>
      </c>
      <c r="D163" s="600"/>
      <c r="E163" s="600"/>
      <c r="F163" s="600"/>
      <c r="G163" s="600"/>
    </row>
    <row r="164" spans="1:7" ht="18.75" customHeight="1" x14ac:dyDescent="0.25">
      <c r="A164" s="1209" t="s">
        <v>254</v>
      </c>
      <c r="B164" s="509" t="s">
        <v>317</v>
      </c>
      <c r="C164" s="509">
        <v>4</v>
      </c>
      <c r="D164" s="600"/>
      <c r="E164" s="600"/>
      <c r="F164" s="600"/>
      <c r="G164" s="600"/>
    </row>
    <row r="165" spans="1:7" ht="13.5" customHeight="1" x14ac:dyDescent="0.25">
      <c r="A165" s="1210"/>
      <c r="B165" s="509" t="s">
        <v>384</v>
      </c>
      <c r="C165" s="509">
        <v>9</v>
      </c>
      <c r="D165" s="600"/>
      <c r="E165" s="600"/>
      <c r="F165" s="600"/>
      <c r="G165" s="600"/>
    </row>
    <row r="166" spans="1:7" ht="12.75" customHeight="1" x14ac:dyDescent="0.25">
      <c r="A166" s="1210"/>
      <c r="B166" s="509" t="s">
        <v>285</v>
      </c>
      <c r="C166" s="509">
        <v>9</v>
      </c>
      <c r="D166" s="600"/>
      <c r="E166" s="600"/>
      <c r="F166" s="600"/>
      <c r="G166" s="600"/>
    </row>
    <row r="167" spans="1:7" ht="13.5" customHeight="1" x14ac:dyDescent="0.25">
      <c r="A167" s="1210"/>
      <c r="B167" s="509" t="s">
        <v>441</v>
      </c>
      <c r="C167" s="509">
        <v>1</v>
      </c>
      <c r="D167" s="600"/>
      <c r="E167" s="600"/>
      <c r="F167" s="600"/>
      <c r="G167" s="600"/>
    </row>
    <row r="168" spans="1:7" ht="15" customHeight="1" x14ac:dyDescent="0.25">
      <c r="A168" s="1211"/>
      <c r="B168" s="509" t="s">
        <v>365</v>
      </c>
      <c r="C168" s="509">
        <v>1</v>
      </c>
      <c r="D168" s="600"/>
      <c r="E168" s="600"/>
      <c r="F168" s="600"/>
      <c r="G168" s="600"/>
    </row>
    <row r="169" spans="1:7" ht="13.5" customHeight="1" x14ac:dyDescent="0.25">
      <c r="A169" s="1197" t="s">
        <v>23</v>
      </c>
      <c r="B169" s="498" t="s">
        <v>313</v>
      </c>
      <c r="C169" s="499">
        <v>6</v>
      </c>
      <c r="D169" s="600"/>
      <c r="E169" s="600"/>
      <c r="F169" s="600"/>
      <c r="G169" s="600"/>
    </row>
    <row r="170" spans="1:7" ht="13.5" customHeight="1" x14ac:dyDescent="0.25">
      <c r="A170" s="1198"/>
      <c r="B170" s="498" t="s">
        <v>421</v>
      </c>
      <c r="C170" s="499">
        <v>6</v>
      </c>
      <c r="D170" s="600"/>
      <c r="E170" s="600"/>
      <c r="F170" s="600"/>
      <c r="G170" s="600"/>
    </row>
    <row r="171" spans="1:7" ht="15.75" x14ac:dyDescent="0.25">
      <c r="A171" s="1199"/>
      <c r="B171" s="498" t="s">
        <v>384</v>
      </c>
      <c r="C171" s="499">
        <v>3</v>
      </c>
      <c r="D171" s="600"/>
      <c r="E171" s="600"/>
      <c r="F171" s="600"/>
      <c r="G171" s="600"/>
    </row>
    <row r="172" spans="1:7" ht="15" customHeight="1" x14ac:dyDescent="0.25">
      <c r="A172" s="1209" t="s">
        <v>140</v>
      </c>
      <c r="B172" s="509" t="s">
        <v>281</v>
      </c>
      <c r="C172" s="509">
        <v>1</v>
      </c>
      <c r="D172" s="600"/>
      <c r="E172" s="600"/>
      <c r="F172" s="600"/>
      <c r="G172" s="600"/>
    </row>
    <row r="173" spans="1:7" ht="17.25" customHeight="1" x14ac:dyDescent="0.25">
      <c r="A173" s="1210"/>
      <c r="B173" s="509" t="s">
        <v>441</v>
      </c>
      <c r="C173" s="509">
        <v>4</v>
      </c>
      <c r="D173" s="600"/>
      <c r="E173" s="600"/>
      <c r="F173" s="600"/>
      <c r="G173" s="600"/>
    </row>
    <row r="174" spans="1:7" ht="15.75" x14ac:dyDescent="0.25">
      <c r="A174" s="1210"/>
      <c r="B174" s="509" t="s">
        <v>53</v>
      </c>
      <c r="C174" s="509">
        <v>7</v>
      </c>
      <c r="D174" s="600"/>
      <c r="E174" s="600"/>
      <c r="F174" s="600"/>
      <c r="G174" s="600"/>
    </row>
    <row r="175" spans="1:7" ht="15.75" customHeight="1" x14ac:dyDescent="0.25">
      <c r="A175" s="1211"/>
      <c r="B175" s="509" t="s">
        <v>319</v>
      </c>
      <c r="C175" s="509">
        <v>2</v>
      </c>
      <c r="D175" s="600"/>
      <c r="E175" s="600"/>
      <c r="F175" s="600"/>
      <c r="G175" s="600"/>
    </row>
    <row r="176" spans="1:7" ht="15.75" customHeight="1" x14ac:dyDescent="0.25">
      <c r="A176" s="594" t="s">
        <v>212</v>
      </c>
      <c r="B176" s="509" t="s">
        <v>331</v>
      </c>
      <c r="C176" s="509">
        <v>6</v>
      </c>
      <c r="D176" s="600"/>
      <c r="E176" s="600"/>
      <c r="F176" s="600"/>
      <c r="G176" s="600"/>
    </row>
    <row r="177" spans="1:7" ht="15" customHeight="1" x14ac:dyDescent="0.25">
      <c r="A177" s="1201" t="s">
        <v>186</v>
      </c>
      <c r="B177" s="475" t="s">
        <v>276</v>
      </c>
      <c r="C177" s="475">
        <v>3</v>
      </c>
      <c r="D177" s="600"/>
      <c r="E177" s="600"/>
      <c r="F177" s="600"/>
      <c r="G177" s="600"/>
    </row>
    <row r="178" spans="1:7" ht="18.75" customHeight="1" x14ac:dyDescent="0.25">
      <c r="A178" s="1202"/>
      <c r="B178" s="475" t="s">
        <v>53</v>
      </c>
      <c r="C178" s="475">
        <v>1</v>
      </c>
      <c r="D178" s="600"/>
      <c r="E178" s="600"/>
      <c r="F178" s="600"/>
      <c r="G178" s="600"/>
    </row>
    <row r="179" spans="1:7" ht="15" customHeight="1" x14ac:dyDescent="0.25">
      <c r="A179" s="1202"/>
      <c r="B179" s="475" t="s">
        <v>317</v>
      </c>
      <c r="C179" s="475">
        <v>7</v>
      </c>
      <c r="D179" s="600"/>
      <c r="E179" s="600"/>
      <c r="F179" s="600"/>
      <c r="G179" s="600"/>
    </row>
    <row r="180" spans="1:7" ht="15" customHeight="1" x14ac:dyDescent="0.25">
      <c r="A180" s="1202"/>
      <c r="B180" s="475" t="s">
        <v>441</v>
      </c>
      <c r="C180" s="475">
        <v>3</v>
      </c>
      <c r="D180" s="600"/>
      <c r="E180" s="600"/>
      <c r="F180" s="600"/>
      <c r="G180" s="600"/>
    </row>
    <row r="181" spans="1:7" ht="15.75" customHeight="1" x14ac:dyDescent="0.25">
      <c r="A181" s="1202"/>
      <c r="B181" s="475" t="s">
        <v>272</v>
      </c>
      <c r="C181" s="475">
        <v>2</v>
      </c>
      <c r="D181" s="600"/>
      <c r="E181" s="600"/>
      <c r="F181" s="600"/>
      <c r="G181" s="600"/>
    </row>
    <row r="182" spans="1:7" ht="15" customHeight="1" x14ac:dyDescent="0.25">
      <c r="A182" s="1203"/>
      <c r="B182" s="475"/>
      <c r="C182" s="475"/>
      <c r="D182" s="600"/>
      <c r="E182" s="600"/>
      <c r="F182" s="600"/>
      <c r="G182" s="600"/>
    </row>
    <row r="183" spans="1:7" ht="15.75" x14ac:dyDescent="0.25">
      <c r="A183" s="594" t="s">
        <v>254</v>
      </c>
      <c r="B183" s="509" t="s">
        <v>365</v>
      </c>
      <c r="C183" s="509">
        <v>3</v>
      </c>
      <c r="D183" s="600"/>
      <c r="E183" s="600"/>
      <c r="F183" s="600"/>
      <c r="G183" s="600"/>
    </row>
    <row r="184" spans="1:7" ht="15.75" x14ac:dyDescent="0.25">
      <c r="A184" s="591"/>
      <c r="B184" s="509"/>
      <c r="C184" s="509"/>
      <c r="D184" s="600"/>
      <c r="E184" s="600"/>
      <c r="F184" s="600"/>
      <c r="G184" s="600"/>
    </row>
    <row r="185" spans="1:7" ht="15.75" x14ac:dyDescent="0.25">
      <c r="A185" s="591"/>
      <c r="B185" s="509"/>
      <c r="C185" s="509"/>
      <c r="D185" s="600"/>
      <c r="E185" s="600"/>
      <c r="F185" s="600"/>
      <c r="G185" s="600"/>
    </row>
    <row r="186" spans="1:7" ht="14.25" customHeight="1" x14ac:dyDescent="0.25">
      <c r="A186" s="1197" t="s">
        <v>217</v>
      </c>
      <c r="B186" s="498" t="s">
        <v>317</v>
      </c>
      <c r="C186" s="499">
        <v>4</v>
      </c>
      <c r="D186" s="600"/>
      <c r="E186" s="600"/>
      <c r="F186" s="600"/>
      <c r="G186" s="600"/>
    </row>
    <row r="187" spans="1:7" ht="15.75" customHeight="1" x14ac:dyDescent="0.25">
      <c r="A187" s="1199"/>
      <c r="B187" s="498" t="s">
        <v>442</v>
      </c>
      <c r="C187" s="499">
        <v>3</v>
      </c>
      <c r="D187" s="600"/>
      <c r="E187" s="600"/>
      <c r="F187" s="600"/>
      <c r="G187" s="600"/>
    </row>
    <row r="188" spans="1:7" ht="15" customHeight="1" x14ac:dyDescent="0.25">
      <c r="A188" s="497" t="s">
        <v>425</v>
      </c>
      <c r="B188" s="498" t="s">
        <v>378</v>
      </c>
      <c r="C188" s="499">
        <v>13</v>
      </c>
      <c r="D188" s="600"/>
      <c r="E188" s="600"/>
      <c r="F188" s="600"/>
      <c r="G188" s="600"/>
    </row>
    <row r="189" spans="1:7" ht="15" customHeight="1" x14ac:dyDescent="0.25">
      <c r="A189" s="594" t="s">
        <v>443</v>
      </c>
      <c r="B189" s="509" t="s">
        <v>335</v>
      </c>
      <c r="C189" s="509">
        <v>7</v>
      </c>
      <c r="D189" s="600"/>
      <c r="E189" s="600"/>
      <c r="F189" s="600"/>
      <c r="G189" s="600"/>
    </row>
    <row r="190" spans="1:7" ht="15" customHeight="1" x14ac:dyDescent="0.25">
      <c r="A190" s="594" t="s">
        <v>444</v>
      </c>
      <c r="B190" s="509" t="s">
        <v>445</v>
      </c>
      <c r="C190" s="509">
        <v>4</v>
      </c>
      <c r="D190" s="600"/>
      <c r="E190" s="600"/>
      <c r="F190" s="600"/>
      <c r="G190" s="600"/>
    </row>
    <row r="191" spans="1:7" ht="18.75" customHeight="1" x14ac:dyDescent="0.25">
      <c r="A191" s="594" t="s">
        <v>196</v>
      </c>
      <c r="B191" s="509" t="s">
        <v>53</v>
      </c>
      <c r="C191" s="509">
        <v>6</v>
      </c>
      <c r="D191" s="600"/>
      <c r="E191" s="600"/>
      <c r="F191" s="600"/>
      <c r="G191" s="600"/>
    </row>
    <row r="192" spans="1:7" ht="15.75" customHeight="1" x14ac:dyDescent="0.25">
      <c r="A192" s="594" t="s">
        <v>171</v>
      </c>
      <c r="B192" s="509" t="s">
        <v>446</v>
      </c>
      <c r="C192" s="509">
        <v>1</v>
      </c>
      <c r="D192" s="600"/>
      <c r="E192" s="600"/>
      <c r="F192" s="600"/>
      <c r="G192" s="600"/>
    </row>
    <row r="193" spans="1:7" ht="16.5" customHeight="1" x14ac:dyDescent="0.25">
      <c r="A193" s="497" t="s">
        <v>102</v>
      </c>
      <c r="B193" s="498" t="s">
        <v>419</v>
      </c>
      <c r="C193" s="499">
        <v>2</v>
      </c>
      <c r="D193" s="600"/>
      <c r="E193" s="600"/>
      <c r="F193" s="600"/>
      <c r="G193" s="600"/>
    </row>
    <row r="194" spans="1:7" ht="15.75" customHeight="1" x14ac:dyDescent="0.25">
      <c r="A194" s="477" t="s">
        <v>41</v>
      </c>
      <c r="B194" s="475" t="s">
        <v>325</v>
      </c>
      <c r="C194" s="475">
        <v>3</v>
      </c>
      <c r="D194" s="600"/>
      <c r="E194" s="600"/>
      <c r="F194" s="600"/>
      <c r="G194" s="600"/>
    </row>
    <row r="195" spans="1:7" ht="15.75" x14ac:dyDescent="0.25">
      <c r="A195" s="497" t="s">
        <v>428</v>
      </c>
      <c r="B195" s="498" t="s">
        <v>272</v>
      </c>
      <c r="C195" s="499">
        <v>1</v>
      </c>
      <c r="D195" s="600"/>
      <c r="E195" s="600"/>
      <c r="F195" s="600"/>
      <c r="G195" s="600"/>
    </row>
    <row r="196" spans="1:7" ht="15" customHeight="1" x14ac:dyDescent="0.25">
      <c r="A196" s="1197" t="s">
        <v>428</v>
      </c>
      <c r="B196" s="498" t="s">
        <v>272</v>
      </c>
      <c r="C196" s="499">
        <v>1</v>
      </c>
      <c r="D196" s="600"/>
      <c r="E196" s="600"/>
      <c r="F196" s="600"/>
      <c r="G196" s="600"/>
    </row>
    <row r="197" spans="1:7" ht="13.5" customHeight="1" x14ac:dyDescent="0.25">
      <c r="A197" s="1199"/>
      <c r="B197" s="475" t="s">
        <v>436</v>
      </c>
      <c r="C197" s="475">
        <v>5</v>
      </c>
      <c r="D197" s="600"/>
      <c r="E197" s="600"/>
      <c r="F197" s="600"/>
      <c r="G197" s="600"/>
    </row>
    <row r="198" spans="1:7" ht="17.25" customHeight="1" x14ac:dyDescent="0.25">
      <c r="A198" s="1197" t="s">
        <v>429</v>
      </c>
      <c r="B198" s="498" t="s">
        <v>419</v>
      </c>
      <c r="C198" s="499">
        <v>4</v>
      </c>
      <c r="D198" s="600"/>
      <c r="E198" s="600"/>
      <c r="F198" s="600"/>
      <c r="G198" s="600"/>
    </row>
    <row r="199" spans="1:7" ht="15.75" customHeight="1" x14ac:dyDescent="0.25">
      <c r="A199" s="1199"/>
      <c r="B199" s="475" t="s">
        <v>437</v>
      </c>
      <c r="C199" s="475">
        <v>6</v>
      </c>
      <c r="D199" s="600"/>
      <c r="E199" s="600"/>
      <c r="F199" s="600"/>
      <c r="G199" s="600"/>
    </row>
    <row r="200" spans="1:7" ht="15.75" x14ac:dyDescent="0.25">
      <c r="A200" s="497" t="s">
        <v>21</v>
      </c>
      <c r="B200" s="498" t="s">
        <v>336</v>
      </c>
      <c r="C200" s="499">
        <v>1</v>
      </c>
      <c r="D200" s="600"/>
      <c r="E200" s="600"/>
      <c r="F200" s="600"/>
      <c r="G200" s="600"/>
    </row>
    <row r="201" spans="1:7" ht="15.75" x14ac:dyDescent="0.25">
      <c r="A201" s="497" t="s">
        <v>140</v>
      </c>
      <c r="B201" s="498" t="s">
        <v>322</v>
      </c>
      <c r="C201" s="499">
        <v>2</v>
      </c>
      <c r="D201" s="600"/>
      <c r="E201" s="600"/>
      <c r="F201" s="600"/>
      <c r="G201" s="600"/>
    </row>
    <row r="202" spans="1:7" ht="13.5" customHeight="1" x14ac:dyDescent="0.25">
      <c r="A202" s="1201" t="s">
        <v>141</v>
      </c>
      <c r="B202" s="475" t="s">
        <v>53</v>
      </c>
      <c r="C202" s="475">
        <v>1</v>
      </c>
      <c r="D202" s="600"/>
      <c r="E202" s="600"/>
      <c r="F202" s="600"/>
      <c r="G202" s="600"/>
    </row>
    <row r="203" spans="1:7" ht="15" customHeight="1" x14ac:dyDescent="0.25">
      <c r="A203" s="1202"/>
      <c r="B203" s="509" t="s">
        <v>441</v>
      </c>
      <c r="C203" s="509">
        <v>1</v>
      </c>
      <c r="D203" s="600"/>
      <c r="E203" s="600"/>
      <c r="F203" s="600"/>
      <c r="G203" s="600"/>
    </row>
    <row r="204" spans="1:7" ht="17.25" customHeight="1" x14ac:dyDescent="0.25">
      <c r="A204" s="1202"/>
      <c r="B204" s="509" t="s">
        <v>360</v>
      </c>
      <c r="C204" s="509">
        <v>1</v>
      </c>
      <c r="D204" s="600"/>
      <c r="E204" s="600"/>
      <c r="F204" s="600"/>
      <c r="G204" s="600"/>
    </row>
    <row r="205" spans="1:7" ht="15" customHeight="1" x14ac:dyDescent="0.25">
      <c r="A205" s="1202"/>
      <c r="B205" s="509" t="s">
        <v>285</v>
      </c>
      <c r="C205" s="509">
        <v>2</v>
      </c>
      <c r="D205" s="600"/>
      <c r="E205" s="600"/>
      <c r="F205" s="600"/>
      <c r="G205" s="600"/>
    </row>
    <row r="206" spans="1:7" ht="15" customHeight="1" x14ac:dyDescent="0.25">
      <c r="A206" s="1203"/>
      <c r="B206" s="509" t="s">
        <v>378</v>
      </c>
      <c r="C206" s="509">
        <v>1</v>
      </c>
      <c r="D206" s="600"/>
      <c r="E206" s="600"/>
      <c r="F206" s="600"/>
      <c r="G206" s="600"/>
    </row>
    <row r="207" spans="1:7" ht="15" customHeight="1" x14ac:dyDescent="0.25">
      <c r="A207" s="1209" t="s">
        <v>309</v>
      </c>
      <c r="B207" s="509" t="s">
        <v>360</v>
      </c>
      <c r="C207" s="509">
        <v>1</v>
      </c>
      <c r="D207" s="600"/>
      <c r="E207" s="600"/>
      <c r="F207" s="600"/>
      <c r="G207" s="600"/>
    </row>
    <row r="208" spans="1:7" ht="14.25" customHeight="1" x14ac:dyDescent="0.25">
      <c r="A208" s="1210"/>
      <c r="B208" s="509" t="s">
        <v>317</v>
      </c>
      <c r="C208" s="509">
        <v>4</v>
      </c>
      <c r="D208" s="600"/>
      <c r="E208" s="600"/>
      <c r="F208" s="600"/>
      <c r="G208" s="600"/>
    </row>
    <row r="209" spans="1:7" ht="16.5" customHeight="1" x14ac:dyDescent="0.25">
      <c r="A209" s="1210"/>
      <c r="B209" s="509" t="s">
        <v>285</v>
      </c>
      <c r="C209" s="509">
        <v>6</v>
      </c>
      <c r="D209" s="600"/>
      <c r="E209" s="600"/>
      <c r="F209" s="600"/>
      <c r="G209" s="600"/>
    </row>
    <row r="210" spans="1:7" ht="13.5" customHeight="1" x14ac:dyDescent="0.25">
      <c r="A210" s="1210"/>
      <c r="B210" s="509" t="s">
        <v>275</v>
      </c>
      <c r="C210" s="509">
        <v>7</v>
      </c>
      <c r="D210" s="600"/>
      <c r="E210" s="600"/>
      <c r="F210" s="600"/>
      <c r="G210" s="600"/>
    </row>
    <row r="211" spans="1:7" ht="16.5" customHeight="1" x14ac:dyDescent="0.25">
      <c r="A211" s="1210"/>
      <c r="B211" s="509" t="s">
        <v>447</v>
      </c>
      <c r="C211" s="509">
        <v>1</v>
      </c>
      <c r="D211" s="600"/>
      <c r="E211" s="600"/>
      <c r="F211" s="600"/>
      <c r="G211" s="600"/>
    </row>
    <row r="212" spans="1:7" ht="15" customHeight="1" x14ac:dyDescent="0.25">
      <c r="A212" s="1210"/>
      <c r="B212" s="509" t="s">
        <v>335</v>
      </c>
      <c r="C212" s="509">
        <v>1</v>
      </c>
      <c r="D212" s="600"/>
      <c r="E212" s="600"/>
      <c r="F212" s="600"/>
      <c r="G212" s="600"/>
    </row>
    <row r="213" spans="1:7" ht="15" customHeight="1" x14ac:dyDescent="0.25">
      <c r="A213" s="1210"/>
      <c r="B213" s="509" t="s">
        <v>439</v>
      </c>
      <c r="C213" s="509">
        <v>13</v>
      </c>
      <c r="D213" s="600"/>
      <c r="E213" s="600"/>
      <c r="F213" s="600"/>
      <c r="G213" s="600"/>
    </row>
    <row r="214" spans="1:7" ht="15" customHeight="1" x14ac:dyDescent="0.25">
      <c r="A214" s="1210"/>
      <c r="B214" s="509" t="s">
        <v>363</v>
      </c>
      <c r="C214" s="509">
        <v>3</v>
      </c>
      <c r="D214" s="600"/>
      <c r="E214" s="600"/>
      <c r="F214" s="600"/>
      <c r="G214" s="600"/>
    </row>
    <row r="215" spans="1:7" ht="15.75" x14ac:dyDescent="0.25">
      <c r="A215" s="1211"/>
      <c r="B215" s="509" t="s">
        <v>310</v>
      </c>
      <c r="C215" s="509">
        <v>2</v>
      </c>
      <c r="D215" s="600"/>
      <c r="E215" s="600"/>
      <c r="F215" s="600"/>
      <c r="G215" s="600"/>
    </row>
    <row r="216" spans="1:7" ht="15.75" customHeight="1" x14ac:dyDescent="0.25">
      <c r="A216" s="1201" t="s">
        <v>217</v>
      </c>
      <c r="B216" s="475" t="s">
        <v>433</v>
      </c>
      <c r="C216" s="475">
        <v>1</v>
      </c>
      <c r="D216" s="600"/>
      <c r="E216" s="600"/>
      <c r="F216" s="600"/>
      <c r="G216" s="600"/>
    </row>
    <row r="217" spans="1:7" ht="15.75" customHeight="1" x14ac:dyDescent="0.25">
      <c r="A217" s="1203"/>
      <c r="B217" s="475" t="s">
        <v>378</v>
      </c>
      <c r="C217" s="475">
        <v>1</v>
      </c>
      <c r="D217" s="600"/>
      <c r="E217" s="600"/>
      <c r="F217" s="600"/>
      <c r="G217" s="600"/>
    </row>
    <row r="218" spans="1:7" ht="15.75" customHeight="1" x14ac:dyDescent="0.25">
      <c r="A218" s="1201" t="s">
        <v>218</v>
      </c>
      <c r="B218" s="1285" t="s">
        <v>435</v>
      </c>
      <c r="C218" s="1265">
        <v>8</v>
      </c>
      <c r="D218" s="600"/>
      <c r="E218" s="600"/>
      <c r="F218" s="600"/>
      <c r="G218" s="600"/>
    </row>
    <row r="219" spans="1:7" ht="15" customHeight="1" x14ac:dyDescent="0.25">
      <c r="A219" s="1203"/>
      <c r="B219" s="1286"/>
      <c r="C219" s="1266"/>
      <c r="D219" s="600"/>
      <c r="E219" s="600"/>
      <c r="F219" s="600"/>
      <c r="G219" s="600"/>
    </row>
    <row r="220" spans="1:7" ht="15" customHeight="1" x14ac:dyDescent="0.25">
      <c r="A220" s="1201" t="s">
        <v>34</v>
      </c>
      <c r="B220" s="475" t="s">
        <v>367</v>
      </c>
      <c r="C220" s="475">
        <v>7</v>
      </c>
      <c r="D220" s="600"/>
      <c r="E220" s="600"/>
      <c r="F220" s="600"/>
      <c r="G220" s="600"/>
    </row>
    <row r="221" spans="1:7" ht="15.75" customHeight="1" x14ac:dyDescent="0.25">
      <c r="A221" s="1203"/>
      <c r="B221" s="509" t="s">
        <v>335</v>
      </c>
      <c r="C221" s="509">
        <v>3</v>
      </c>
      <c r="D221" s="600"/>
      <c r="E221" s="600"/>
      <c r="F221" s="600"/>
      <c r="G221" s="600"/>
    </row>
    <row r="222" spans="1:7" ht="15" customHeight="1" x14ac:dyDescent="0.25">
      <c r="A222" s="594" t="s">
        <v>428</v>
      </c>
      <c r="B222" s="509" t="s">
        <v>367</v>
      </c>
      <c r="C222" s="509">
        <v>2</v>
      </c>
      <c r="D222" s="600"/>
      <c r="E222" s="600"/>
      <c r="F222" s="600"/>
      <c r="G222" s="600"/>
    </row>
    <row r="223" spans="1:7" ht="15" customHeight="1" x14ac:dyDescent="0.25">
      <c r="A223" s="628"/>
      <c r="B223" s="629"/>
      <c r="C223" s="630">
        <f>SUM(C149:C222)</f>
        <v>253</v>
      </c>
      <c r="D223" s="600"/>
      <c r="E223" s="600"/>
      <c r="F223" s="600"/>
      <c r="G223" s="600"/>
    </row>
    <row r="224" spans="1:7" ht="15.75" x14ac:dyDescent="0.25">
      <c r="A224" s="1263" t="s">
        <v>459</v>
      </c>
      <c r="B224" s="1263"/>
      <c r="C224" s="1264"/>
      <c r="D224" s="600"/>
      <c r="E224" s="600"/>
      <c r="F224" s="600"/>
      <c r="G224" s="600"/>
    </row>
    <row r="225" spans="1:7" ht="16.5" customHeight="1" x14ac:dyDescent="0.25">
      <c r="A225" s="1197" t="s">
        <v>216</v>
      </c>
      <c r="B225" s="498" t="s">
        <v>281</v>
      </c>
      <c r="C225" s="499">
        <v>8</v>
      </c>
      <c r="D225" s="600"/>
      <c r="E225" s="600"/>
      <c r="F225" s="600"/>
      <c r="G225" s="600"/>
    </row>
    <row r="226" spans="1:7" ht="15.75" customHeight="1" x14ac:dyDescent="0.25">
      <c r="A226" s="1198"/>
      <c r="B226" s="505" t="s">
        <v>325</v>
      </c>
      <c r="C226" s="505">
        <v>1</v>
      </c>
      <c r="D226" s="600"/>
      <c r="E226" s="600"/>
      <c r="F226" s="600"/>
      <c r="G226" s="600"/>
    </row>
    <row r="227" spans="1:7" ht="14.25" customHeight="1" x14ac:dyDescent="0.25">
      <c r="A227" s="1198"/>
      <c r="B227" s="509" t="s">
        <v>285</v>
      </c>
      <c r="C227" s="516">
        <v>18</v>
      </c>
      <c r="D227" s="600"/>
      <c r="E227" s="600"/>
      <c r="F227" s="600"/>
      <c r="G227" s="600"/>
    </row>
    <row r="228" spans="1:7" ht="15.75" x14ac:dyDescent="0.25">
      <c r="A228" s="1198"/>
      <c r="B228" s="509" t="s">
        <v>317</v>
      </c>
      <c r="C228" s="516">
        <v>5</v>
      </c>
      <c r="D228" s="600"/>
      <c r="E228" s="600"/>
      <c r="F228" s="600"/>
      <c r="G228" s="600"/>
    </row>
    <row r="229" spans="1:7" ht="15.75" x14ac:dyDescent="0.25">
      <c r="A229" s="1198"/>
      <c r="B229" s="509" t="s">
        <v>367</v>
      </c>
      <c r="C229" s="516">
        <v>1</v>
      </c>
      <c r="D229" s="600"/>
      <c r="E229" s="600"/>
      <c r="F229" s="600"/>
      <c r="G229" s="600"/>
    </row>
    <row r="230" spans="1:7" ht="17.25" customHeight="1" x14ac:dyDescent="0.25">
      <c r="A230" s="1199"/>
      <c r="B230" s="509" t="s">
        <v>440</v>
      </c>
      <c r="C230" s="516">
        <v>1</v>
      </c>
      <c r="D230" s="600"/>
      <c r="E230" s="600"/>
      <c r="F230" s="600"/>
      <c r="G230" s="600"/>
    </row>
    <row r="231" spans="1:7" ht="12.75" customHeight="1" x14ac:dyDescent="0.25">
      <c r="A231" s="1197" t="s">
        <v>21</v>
      </c>
      <c r="B231" s="505" t="s">
        <v>53</v>
      </c>
      <c r="C231" s="505">
        <v>7</v>
      </c>
      <c r="D231" s="600"/>
      <c r="E231" s="600"/>
      <c r="F231" s="600"/>
      <c r="G231" s="600"/>
    </row>
    <row r="232" spans="1:7" ht="14.25" customHeight="1" x14ac:dyDescent="0.25">
      <c r="A232" s="1199"/>
      <c r="B232" s="509" t="s">
        <v>272</v>
      </c>
      <c r="C232" s="516">
        <v>1</v>
      </c>
      <c r="D232" s="600"/>
      <c r="E232" s="600"/>
      <c r="F232" s="600"/>
      <c r="G232" s="600"/>
    </row>
    <row r="233" spans="1:7" ht="16.5" customHeight="1" x14ac:dyDescent="0.25">
      <c r="A233" s="614" t="s">
        <v>115</v>
      </c>
      <c r="B233" s="615" t="s">
        <v>285</v>
      </c>
      <c r="C233" s="497">
        <v>6</v>
      </c>
      <c r="D233" s="600"/>
      <c r="E233" s="600"/>
      <c r="F233" s="600"/>
      <c r="G233" s="600"/>
    </row>
    <row r="234" spans="1:7" ht="16.5" customHeight="1" x14ac:dyDescent="0.25">
      <c r="A234" s="648"/>
      <c r="B234" s="649"/>
      <c r="C234" s="617"/>
      <c r="D234" s="600"/>
      <c r="E234" s="600"/>
      <c r="F234" s="600"/>
      <c r="G234" s="600"/>
    </row>
    <row r="235" spans="1:7" ht="15.75" customHeight="1" x14ac:dyDescent="0.25">
      <c r="A235" s="1197" t="s">
        <v>212</v>
      </c>
      <c r="B235" s="1281" t="s">
        <v>313</v>
      </c>
      <c r="C235" s="1283">
        <v>6</v>
      </c>
      <c r="D235" s="600"/>
      <c r="E235" s="600"/>
      <c r="F235" s="600"/>
      <c r="G235" s="600"/>
    </row>
    <row r="236" spans="1:7" ht="19.5" customHeight="1" x14ac:dyDescent="0.25">
      <c r="A236" s="1199"/>
      <c r="B236" s="1282"/>
      <c r="C236" s="1284"/>
      <c r="D236" s="600"/>
      <c r="E236" s="600"/>
      <c r="F236" s="600"/>
      <c r="G236" s="600"/>
    </row>
    <row r="237" spans="1:7" ht="16.5" customHeight="1" x14ac:dyDescent="0.25">
      <c r="A237" s="497" t="s">
        <v>218</v>
      </c>
      <c r="B237" s="505" t="s">
        <v>53</v>
      </c>
      <c r="C237" s="505">
        <v>1</v>
      </c>
      <c r="D237" s="600"/>
      <c r="E237" s="600"/>
      <c r="F237" s="600"/>
      <c r="G237" s="600"/>
    </row>
    <row r="238" spans="1:7" ht="15" customHeight="1" x14ac:dyDescent="0.25">
      <c r="A238" s="477" t="s">
        <v>213</v>
      </c>
      <c r="B238" s="475" t="s">
        <v>281</v>
      </c>
      <c r="C238" s="475">
        <v>2</v>
      </c>
      <c r="D238" s="600"/>
      <c r="E238" s="600"/>
      <c r="F238" s="600"/>
      <c r="G238" s="600"/>
    </row>
    <row r="239" spans="1:7" ht="32.25" customHeight="1" x14ac:dyDescent="0.25">
      <c r="A239" s="1197" t="s">
        <v>279</v>
      </c>
      <c r="B239" s="509" t="s">
        <v>325</v>
      </c>
      <c r="C239" s="516">
        <v>6</v>
      </c>
      <c r="D239" s="600"/>
      <c r="E239" s="600"/>
      <c r="F239" s="600"/>
      <c r="G239" s="600"/>
    </row>
    <row r="240" spans="1:7" ht="18.75" customHeight="1" x14ac:dyDescent="0.25">
      <c r="A240" s="1199"/>
      <c r="B240" s="509" t="s">
        <v>340</v>
      </c>
      <c r="C240" s="516">
        <v>27</v>
      </c>
      <c r="D240" s="600"/>
      <c r="E240" s="600"/>
      <c r="F240" s="600"/>
      <c r="G240" s="600"/>
    </row>
    <row r="241" spans="1:7" ht="13.5" customHeight="1" x14ac:dyDescent="0.25">
      <c r="A241" s="1197" t="s">
        <v>254</v>
      </c>
      <c r="B241" s="509" t="s">
        <v>317</v>
      </c>
      <c r="C241" s="516">
        <v>5</v>
      </c>
      <c r="D241" s="600"/>
      <c r="E241" s="600"/>
      <c r="F241" s="600"/>
      <c r="G241" s="600"/>
    </row>
    <row r="242" spans="1:7" ht="12.75" customHeight="1" x14ac:dyDescent="0.25">
      <c r="A242" s="1198"/>
      <c r="B242" s="509" t="s">
        <v>285</v>
      </c>
      <c r="C242" s="516">
        <v>15</v>
      </c>
      <c r="D242" s="600"/>
      <c r="E242" s="600"/>
      <c r="F242" s="600"/>
      <c r="G242" s="600"/>
    </row>
    <row r="243" spans="1:7" ht="14.25" customHeight="1" x14ac:dyDescent="0.25">
      <c r="A243" s="1198"/>
      <c r="B243" s="509" t="s">
        <v>275</v>
      </c>
      <c r="C243" s="516">
        <v>6</v>
      </c>
      <c r="D243" s="600"/>
      <c r="E243" s="600"/>
      <c r="F243" s="600"/>
      <c r="G243" s="600"/>
    </row>
    <row r="244" spans="1:7" ht="15.75" x14ac:dyDescent="0.25">
      <c r="A244" s="1198"/>
      <c r="B244" s="509" t="s">
        <v>340</v>
      </c>
      <c r="C244" s="516">
        <v>3</v>
      </c>
      <c r="D244" s="600"/>
      <c r="E244" s="600"/>
      <c r="F244" s="600"/>
      <c r="G244" s="600"/>
    </row>
    <row r="245" spans="1:7" ht="17.25" customHeight="1" x14ac:dyDescent="0.25">
      <c r="A245" s="1198"/>
      <c r="B245" s="509" t="s">
        <v>439</v>
      </c>
      <c r="C245" s="516">
        <v>1</v>
      </c>
      <c r="D245" s="600"/>
      <c r="E245" s="600"/>
      <c r="F245" s="600"/>
      <c r="G245" s="600"/>
    </row>
    <row r="246" spans="1:7" ht="17.25" customHeight="1" x14ac:dyDescent="0.25">
      <c r="A246" s="1198"/>
      <c r="B246" s="616" t="s">
        <v>448</v>
      </c>
      <c r="C246" s="516">
        <v>4</v>
      </c>
      <c r="D246" s="600"/>
      <c r="E246" s="600"/>
      <c r="F246" s="600"/>
      <c r="G246" s="600"/>
    </row>
    <row r="247" spans="1:7" ht="15.75" x14ac:dyDescent="0.25">
      <c r="A247" s="1198"/>
      <c r="B247" s="509" t="s">
        <v>365</v>
      </c>
      <c r="C247" s="516">
        <v>8</v>
      </c>
      <c r="D247" s="600"/>
      <c r="E247" s="600"/>
      <c r="F247" s="600"/>
      <c r="G247" s="600"/>
    </row>
    <row r="248" spans="1:7" ht="13.5" customHeight="1" x14ac:dyDescent="0.25">
      <c r="A248" s="1198"/>
      <c r="B248" s="509" t="s">
        <v>281</v>
      </c>
      <c r="C248" s="516">
        <v>1</v>
      </c>
      <c r="D248" s="600"/>
      <c r="E248" s="600"/>
      <c r="F248" s="600"/>
      <c r="G248" s="600"/>
    </row>
    <row r="249" spans="1:7" ht="16.5" customHeight="1" x14ac:dyDescent="0.25">
      <c r="A249" s="1199"/>
      <c r="B249" s="509" t="s">
        <v>449</v>
      </c>
      <c r="C249" s="516">
        <v>3</v>
      </c>
      <c r="D249" s="600"/>
      <c r="E249" s="600"/>
      <c r="F249" s="600"/>
      <c r="G249" s="600"/>
    </row>
    <row r="250" spans="1:7" ht="16.5" customHeight="1" x14ac:dyDescent="0.25">
      <c r="A250" s="1201" t="s">
        <v>140</v>
      </c>
      <c r="B250" s="475" t="s">
        <v>450</v>
      </c>
      <c r="C250" s="475">
        <v>4</v>
      </c>
      <c r="D250" s="600"/>
      <c r="E250" s="600"/>
      <c r="F250" s="600"/>
      <c r="G250" s="600"/>
    </row>
    <row r="251" spans="1:7" ht="14.25" customHeight="1" x14ac:dyDescent="0.25">
      <c r="A251" s="1203"/>
      <c r="B251" s="475" t="s">
        <v>275</v>
      </c>
      <c r="C251" s="475">
        <v>6</v>
      </c>
      <c r="D251" s="600"/>
      <c r="E251" s="600"/>
      <c r="F251" s="600"/>
      <c r="G251" s="600"/>
    </row>
    <row r="252" spans="1:7" ht="15.75" customHeight="1" x14ac:dyDescent="0.25">
      <c r="A252" s="1197" t="s">
        <v>186</v>
      </c>
      <c r="B252" s="509" t="s">
        <v>317</v>
      </c>
      <c r="C252" s="516">
        <v>8</v>
      </c>
      <c r="D252" s="600"/>
      <c r="E252" s="600"/>
      <c r="F252" s="600"/>
      <c r="G252" s="600"/>
    </row>
    <row r="253" spans="1:7" ht="15" customHeight="1" x14ac:dyDescent="0.25">
      <c r="A253" s="1198"/>
      <c r="B253" s="509" t="s">
        <v>440</v>
      </c>
      <c r="C253" s="516">
        <v>5</v>
      </c>
      <c r="D253" s="600"/>
      <c r="E253" s="600"/>
      <c r="F253" s="600"/>
      <c r="G253" s="600"/>
    </row>
    <row r="254" spans="1:7" ht="16.5" customHeight="1" x14ac:dyDescent="0.25">
      <c r="A254" s="1198"/>
      <c r="B254" s="509" t="s">
        <v>450</v>
      </c>
      <c r="C254" s="516">
        <v>3</v>
      </c>
      <c r="D254" s="600"/>
      <c r="E254" s="600"/>
      <c r="F254" s="600"/>
      <c r="G254" s="600"/>
    </row>
    <row r="255" spans="1:7" ht="18.75" customHeight="1" x14ac:dyDescent="0.25">
      <c r="A255" s="1198"/>
      <c r="B255" s="509" t="s">
        <v>363</v>
      </c>
      <c r="C255" s="516">
        <v>6</v>
      </c>
      <c r="D255" s="600"/>
      <c r="E255" s="600"/>
      <c r="F255" s="600"/>
      <c r="G255" s="600"/>
    </row>
    <row r="256" spans="1:7" ht="15.75" x14ac:dyDescent="0.25">
      <c r="A256" s="1198"/>
      <c r="B256" s="509" t="s">
        <v>272</v>
      </c>
      <c r="C256" s="516">
        <v>3</v>
      </c>
      <c r="D256" s="600"/>
      <c r="E256" s="600"/>
      <c r="F256" s="600"/>
      <c r="G256" s="600"/>
    </row>
    <row r="257" spans="1:7" ht="15.75" customHeight="1" x14ac:dyDescent="0.25">
      <c r="A257" s="1198"/>
      <c r="B257" s="509" t="s">
        <v>360</v>
      </c>
      <c r="C257" s="516">
        <v>2</v>
      </c>
      <c r="D257" s="600"/>
      <c r="E257" s="600"/>
      <c r="F257" s="600"/>
      <c r="G257" s="600"/>
    </row>
    <row r="258" spans="1:7" ht="14.25" customHeight="1" x14ac:dyDescent="0.25">
      <c r="A258" s="1199"/>
      <c r="B258" s="509"/>
      <c r="C258" s="516"/>
      <c r="D258" s="600"/>
      <c r="E258" s="600"/>
      <c r="F258" s="600"/>
      <c r="G258" s="600"/>
    </row>
    <row r="259" spans="1:7" ht="16.5" customHeight="1" x14ac:dyDescent="0.25">
      <c r="A259" s="594" t="s">
        <v>254</v>
      </c>
      <c r="B259" s="509" t="s">
        <v>365</v>
      </c>
      <c r="C259" s="509">
        <v>6</v>
      </c>
      <c r="D259" s="600"/>
      <c r="E259" s="600"/>
      <c r="F259" s="600"/>
      <c r="G259" s="600"/>
    </row>
    <row r="260" spans="1:7" ht="15.75" customHeight="1" x14ac:dyDescent="0.25">
      <c r="A260" s="1197" t="s">
        <v>217</v>
      </c>
      <c r="B260" s="498" t="s">
        <v>317</v>
      </c>
      <c r="C260" s="499">
        <v>2</v>
      </c>
      <c r="D260" s="600"/>
      <c r="E260" s="600"/>
      <c r="F260" s="600"/>
      <c r="G260" s="600"/>
    </row>
    <row r="261" spans="1:7" ht="15" customHeight="1" x14ac:dyDescent="0.25">
      <c r="A261" s="1199"/>
      <c r="B261" s="498" t="s">
        <v>442</v>
      </c>
      <c r="C261" s="499">
        <v>4</v>
      </c>
      <c r="D261" s="600"/>
      <c r="E261" s="600"/>
      <c r="F261" s="600"/>
      <c r="G261" s="600"/>
    </row>
    <row r="262" spans="1:7" ht="15.75" x14ac:dyDescent="0.25">
      <c r="A262" s="497" t="s">
        <v>425</v>
      </c>
      <c r="B262" s="498" t="s">
        <v>378</v>
      </c>
      <c r="C262" s="499">
        <v>6</v>
      </c>
      <c r="D262" s="600"/>
      <c r="E262" s="600"/>
      <c r="F262" s="600"/>
      <c r="G262" s="600"/>
    </row>
    <row r="263" spans="1:7" ht="15" customHeight="1" x14ac:dyDescent="0.25">
      <c r="A263" s="594" t="s">
        <v>444</v>
      </c>
      <c r="B263" s="509" t="s">
        <v>445</v>
      </c>
      <c r="C263" s="509">
        <v>7</v>
      </c>
      <c r="D263" s="600"/>
      <c r="E263" s="600"/>
      <c r="F263" s="600"/>
      <c r="G263" s="600"/>
    </row>
    <row r="264" spans="1:7" ht="14.25" customHeight="1" x14ac:dyDescent="0.25">
      <c r="A264" s="594" t="s">
        <v>196</v>
      </c>
      <c r="B264" s="509" t="s">
        <v>53</v>
      </c>
      <c r="C264" s="509">
        <v>3</v>
      </c>
      <c r="D264" s="600"/>
      <c r="E264" s="600"/>
      <c r="F264" s="600"/>
      <c r="G264" s="600"/>
    </row>
    <row r="265" spans="1:7" ht="17.25" customHeight="1" x14ac:dyDescent="0.25">
      <c r="A265" s="1272" t="s">
        <v>120</v>
      </c>
      <c r="B265" s="592" t="s">
        <v>374</v>
      </c>
      <c r="C265" s="516">
        <v>4</v>
      </c>
      <c r="D265" s="600"/>
      <c r="E265" s="600"/>
      <c r="F265" s="600"/>
      <c r="G265" s="600"/>
    </row>
    <row r="266" spans="1:7" ht="15.75" x14ac:dyDescent="0.25">
      <c r="A266" s="1274"/>
      <c r="B266" s="509" t="s">
        <v>451</v>
      </c>
      <c r="C266" s="516">
        <v>3</v>
      </c>
      <c r="D266" s="600"/>
      <c r="E266" s="600"/>
      <c r="F266" s="600"/>
      <c r="G266" s="600"/>
    </row>
    <row r="267" spans="1:7" ht="25.5" x14ac:dyDescent="0.25">
      <c r="A267" s="594" t="s">
        <v>171</v>
      </c>
      <c r="B267" s="509" t="s">
        <v>446</v>
      </c>
      <c r="C267" s="509">
        <v>10</v>
      </c>
      <c r="D267" s="600"/>
      <c r="E267" s="600"/>
      <c r="F267" s="600"/>
      <c r="G267" s="600"/>
    </row>
    <row r="268" spans="1:7" ht="14.25" customHeight="1" x14ac:dyDescent="0.25">
      <c r="A268" s="497" t="s">
        <v>102</v>
      </c>
      <c r="B268" s="498" t="s">
        <v>419</v>
      </c>
      <c r="C268" s="499">
        <v>4</v>
      </c>
      <c r="D268" s="600"/>
      <c r="E268" s="600"/>
      <c r="F268" s="600"/>
      <c r="G268" s="600"/>
    </row>
    <row r="269" spans="1:7" ht="17.25" customHeight="1" x14ac:dyDescent="0.25">
      <c r="A269" s="477" t="s">
        <v>41</v>
      </c>
      <c r="B269" s="475" t="s">
        <v>325</v>
      </c>
      <c r="C269" s="475">
        <v>8</v>
      </c>
      <c r="D269" s="600"/>
      <c r="E269" s="600"/>
      <c r="F269" s="600"/>
      <c r="G269" s="600"/>
    </row>
    <row r="270" spans="1:7" ht="16.5" customHeight="1" x14ac:dyDescent="0.25">
      <c r="A270" s="1197" t="s">
        <v>428</v>
      </c>
      <c r="B270" s="498" t="s">
        <v>272</v>
      </c>
      <c r="C270" s="499">
        <v>1</v>
      </c>
      <c r="D270" s="600"/>
      <c r="E270" s="600"/>
      <c r="F270" s="600"/>
      <c r="G270" s="600"/>
    </row>
    <row r="271" spans="1:7" ht="15.75" customHeight="1" x14ac:dyDescent="0.25">
      <c r="A271" s="1198"/>
      <c r="B271" s="509" t="s">
        <v>365</v>
      </c>
      <c r="C271" s="516">
        <v>1</v>
      </c>
      <c r="D271" s="600"/>
      <c r="E271" s="600"/>
      <c r="F271" s="600"/>
      <c r="G271" s="600"/>
    </row>
    <row r="272" spans="1:7" ht="15.75" customHeight="1" x14ac:dyDescent="0.25">
      <c r="A272" s="1198"/>
      <c r="B272" s="509" t="s">
        <v>452</v>
      </c>
      <c r="C272" s="516">
        <v>2</v>
      </c>
      <c r="D272" s="600"/>
      <c r="E272" s="600"/>
      <c r="F272" s="600"/>
      <c r="G272" s="600"/>
    </row>
    <row r="273" spans="1:7" ht="16.5" customHeight="1" x14ac:dyDescent="0.25">
      <c r="A273" s="1199"/>
      <c r="B273" s="509" t="s">
        <v>272</v>
      </c>
      <c r="C273" s="516">
        <v>2</v>
      </c>
      <c r="D273" s="600"/>
      <c r="E273" s="600"/>
      <c r="F273" s="600"/>
      <c r="G273" s="600"/>
    </row>
    <row r="274" spans="1:7" ht="15" customHeight="1" x14ac:dyDescent="0.25">
      <c r="A274" s="497" t="s">
        <v>429</v>
      </c>
      <c r="B274" s="498" t="s">
        <v>419</v>
      </c>
      <c r="C274" s="499">
        <v>1</v>
      </c>
      <c r="D274" s="600"/>
      <c r="E274" s="600"/>
      <c r="F274" s="600"/>
      <c r="G274" s="600"/>
    </row>
    <row r="275" spans="1:7" ht="15" customHeight="1" x14ac:dyDescent="0.25">
      <c r="A275" s="497" t="s">
        <v>140</v>
      </c>
      <c r="B275" s="498" t="s">
        <v>322</v>
      </c>
      <c r="C275" s="499">
        <v>1</v>
      </c>
      <c r="D275" s="600"/>
      <c r="E275" s="600"/>
      <c r="F275" s="600"/>
      <c r="G275" s="600"/>
    </row>
    <row r="276" spans="1:7" s="10" customFormat="1" ht="15" customHeight="1" x14ac:dyDescent="0.25">
      <c r="A276" s="650"/>
      <c r="B276" s="651"/>
      <c r="C276" s="652"/>
      <c r="D276" s="653"/>
      <c r="E276" s="653"/>
      <c r="F276" s="653"/>
      <c r="G276" s="653"/>
    </row>
    <row r="277" spans="1:7" s="10" customFormat="1" ht="15" customHeight="1" x14ac:dyDescent="0.25">
      <c r="A277" s="650"/>
      <c r="B277" s="651"/>
      <c r="C277" s="652"/>
      <c r="D277" s="653"/>
      <c r="E277" s="653"/>
      <c r="F277" s="653"/>
      <c r="G277" s="653"/>
    </row>
    <row r="278" spans="1:7" s="10" customFormat="1" ht="15" customHeight="1" x14ac:dyDescent="0.25">
      <c r="A278" s="650"/>
      <c r="B278" s="651"/>
      <c r="C278" s="652"/>
      <c r="D278" s="653"/>
      <c r="E278" s="653"/>
      <c r="F278" s="653"/>
      <c r="G278" s="653"/>
    </row>
    <row r="279" spans="1:7" ht="18.75" customHeight="1" x14ac:dyDescent="0.25">
      <c r="A279" s="1201" t="s">
        <v>141</v>
      </c>
      <c r="B279" s="475" t="s">
        <v>445</v>
      </c>
      <c r="C279" s="475">
        <v>1</v>
      </c>
      <c r="D279" s="600"/>
      <c r="E279" s="600"/>
      <c r="F279" s="600"/>
      <c r="G279" s="600"/>
    </row>
    <row r="280" spans="1:7" ht="18.75" customHeight="1" x14ac:dyDescent="0.25">
      <c r="A280" s="1202"/>
      <c r="B280" s="509" t="s">
        <v>53</v>
      </c>
      <c r="C280" s="509">
        <v>3</v>
      </c>
      <c r="D280" s="600"/>
      <c r="E280" s="600"/>
      <c r="F280" s="600"/>
      <c r="G280" s="600"/>
    </row>
    <row r="281" spans="1:7" ht="17.25" customHeight="1" x14ac:dyDescent="0.25">
      <c r="A281" s="1202"/>
      <c r="B281" s="509" t="s">
        <v>450</v>
      </c>
      <c r="C281" s="509">
        <v>3</v>
      </c>
      <c r="D281" s="600"/>
      <c r="E281" s="600"/>
      <c r="F281" s="600"/>
      <c r="G281" s="600"/>
    </row>
    <row r="282" spans="1:7" ht="15.75" customHeight="1" x14ac:dyDescent="0.25">
      <c r="A282" s="1202"/>
      <c r="B282" s="509" t="s">
        <v>285</v>
      </c>
      <c r="C282" s="509">
        <v>4</v>
      </c>
      <c r="D282" s="600"/>
      <c r="E282" s="600"/>
      <c r="F282" s="600"/>
      <c r="G282" s="600"/>
    </row>
    <row r="283" spans="1:7" ht="14.25" customHeight="1" x14ac:dyDescent="0.25">
      <c r="A283" s="1203"/>
      <c r="B283" s="509" t="s">
        <v>378</v>
      </c>
      <c r="C283" s="509">
        <v>1</v>
      </c>
      <c r="D283" s="600"/>
      <c r="E283" s="600"/>
      <c r="F283" s="600"/>
      <c r="G283" s="600"/>
    </row>
    <row r="284" spans="1:7" ht="15" customHeight="1" x14ac:dyDescent="0.25">
      <c r="A284" s="1197" t="s">
        <v>219</v>
      </c>
      <c r="B284" s="509" t="s">
        <v>368</v>
      </c>
      <c r="C284" s="516">
        <v>3</v>
      </c>
      <c r="D284" s="600"/>
      <c r="E284" s="600"/>
      <c r="F284" s="600"/>
      <c r="G284" s="600"/>
    </row>
    <row r="285" spans="1:7" ht="15.75" customHeight="1" x14ac:dyDescent="0.25">
      <c r="A285" s="1198"/>
      <c r="B285" s="509" t="s">
        <v>327</v>
      </c>
      <c r="C285" s="516">
        <v>1</v>
      </c>
      <c r="D285" s="600"/>
      <c r="E285" s="600"/>
      <c r="F285" s="600"/>
      <c r="G285" s="600"/>
    </row>
    <row r="286" spans="1:7" ht="18" customHeight="1" x14ac:dyDescent="0.25">
      <c r="A286" s="1198"/>
      <c r="B286" s="509" t="s">
        <v>310</v>
      </c>
      <c r="C286" s="516">
        <v>4</v>
      </c>
      <c r="D286" s="600"/>
      <c r="E286" s="600"/>
      <c r="F286" s="600"/>
      <c r="G286" s="600"/>
    </row>
    <row r="287" spans="1:7" ht="16.5" customHeight="1" x14ac:dyDescent="0.25">
      <c r="A287" s="1198"/>
      <c r="B287" s="509" t="s">
        <v>360</v>
      </c>
      <c r="C287" s="516">
        <v>2</v>
      </c>
      <c r="D287" s="600"/>
      <c r="E287" s="600"/>
      <c r="F287" s="600"/>
      <c r="G287" s="600"/>
    </row>
    <row r="288" spans="1:7" ht="15.75" customHeight="1" x14ac:dyDescent="0.25">
      <c r="A288" s="1198"/>
      <c r="B288" s="509" t="s">
        <v>349</v>
      </c>
      <c r="C288" s="516">
        <v>10</v>
      </c>
      <c r="D288" s="600"/>
      <c r="E288" s="600"/>
      <c r="F288" s="600"/>
      <c r="G288" s="600"/>
    </row>
    <row r="289" spans="1:7" ht="17.25" customHeight="1" x14ac:dyDescent="0.25">
      <c r="A289" s="1198"/>
      <c r="B289" s="509" t="s">
        <v>53</v>
      </c>
      <c r="C289" s="516">
        <v>6</v>
      </c>
      <c r="D289" s="600"/>
      <c r="E289" s="600"/>
      <c r="F289" s="600"/>
      <c r="G289" s="600"/>
    </row>
    <row r="290" spans="1:7" ht="16.5" customHeight="1" x14ac:dyDescent="0.25">
      <c r="A290" s="1198"/>
      <c r="B290" s="509" t="s">
        <v>424</v>
      </c>
      <c r="C290" s="516">
        <v>1</v>
      </c>
      <c r="D290" s="600"/>
      <c r="E290" s="600"/>
      <c r="F290" s="600"/>
      <c r="G290" s="600"/>
    </row>
    <row r="291" spans="1:7" ht="15.75" customHeight="1" x14ac:dyDescent="0.25">
      <c r="A291" s="1198"/>
      <c r="B291" s="509" t="s">
        <v>285</v>
      </c>
      <c r="C291" s="516">
        <v>15</v>
      </c>
      <c r="D291" s="600"/>
      <c r="E291" s="600"/>
      <c r="F291" s="600"/>
      <c r="G291" s="600"/>
    </row>
    <row r="292" spans="1:7" ht="12.75" customHeight="1" x14ac:dyDescent="0.25">
      <c r="A292" s="1198"/>
      <c r="B292" s="509" t="s">
        <v>325</v>
      </c>
      <c r="C292" s="516">
        <v>2</v>
      </c>
      <c r="D292" s="600"/>
      <c r="E292" s="600"/>
      <c r="F292" s="600"/>
      <c r="G292" s="600"/>
    </row>
    <row r="293" spans="1:7" ht="12.75" customHeight="1" x14ac:dyDescent="0.25">
      <c r="A293" s="1198"/>
      <c r="B293" s="509" t="s">
        <v>316</v>
      </c>
      <c r="C293" s="516">
        <v>14</v>
      </c>
      <c r="D293" s="600"/>
      <c r="E293" s="600"/>
      <c r="F293" s="600"/>
      <c r="G293" s="600"/>
    </row>
    <row r="294" spans="1:7" ht="16.5" customHeight="1" x14ac:dyDescent="0.25">
      <c r="A294" s="1199"/>
      <c r="B294" s="509" t="s">
        <v>363</v>
      </c>
      <c r="C294" s="516">
        <v>1</v>
      </c>
      <c r="D294" s="600"/>
      <c r="E294" s="600"/>
      <c r="F294" s="600"/>
      <c r="G294" s="600"/>
    </row>
    <row r="295" spans="1:7" ht="15.75" x14ac:dyDescent="0.25">
      <c r="A295" s="1201" t="s">
        <v>34</v>
      </c>
      <c r="B295" s="475" t="s">
        <v>275</v>
      </c>
      <c r="C295" s="475">
        <v>1</v>
      </c>
      <c r="D295" s="600"/>
      <c r="E295" s="600"/>
      <c r="F295" s="600"/>
      <c r="G295" s="600"/>
    </row>
    <row r="296" spans="1:7" ht="15.75" x14ac:dyDescent="0.25">
      <c r="A296" s="1203"/>
      <c r="B296" s="509" t="s">
        <v>335</v>
      </c>
      <c r="C296" s="509">
        <v>2</v>
      </c>
      <c r="D296" s="600"/>
      <c r="E296" s="600"/>
      <c r="F296" s="600"/>
      <c r="G296" s="600"/>
    </row>
    <row r="297" spans="1:7" ht="15.75" x14ac:dyDescent="0.25">
      <c r="A297" s="631"/>
      <c r="B297" s="629"/>
      <c r="C297" s="632">
        <f>SUM(C225:C296)</f>
        <v>312</v>
      </c>
      <c r="D297" s="600"/>
      <c r="E297" s="600"/>
      <c r="F297" s="600"/>
      <c r="G297" s="600"/>
    </row>
    <row r="298" spans="1:7" ht="17.25" customHeight="1" x14ac:dyDescent="0.25">
      <c r="A298" s="1278" t="s">
        <v>460</v>
      </c>
      <c r="B298" s="1278"/>
      <c r="C298" s="1278"/>
      <c r="D298" s="600"/>
      <c r="E298" s="600"/>
      <c r="F298" s="600"/>
      <c r="G298" s="600"/>
    </row>
    <row r="299" spans="1:7" ht="13.5" customHeight="1" x14ac:dyDescent="0.25">
      <c r="A299" s="617" t="s">
        <v>216</v>
      </c>
      <c r="B299" s="498" t="s">
        <v>367</v>
      </c>
      <c r="C299" s="499">
        <v>18</v>
      </c>
      <c r="D299" s="600"/>
      <c r="E299" s="600"/>
      <c r="F299" s="600"/>
      <c r="G299" s="600"/>
    </row>
    <row r="300" spans="1:7" ht="15.75" x14ac:dyDescent="0.25">
      <c r="A300" s="618"/>
      <c r="B300" s="505" t="s">
        <v>281</v>
      </c>
      <c r="C300" s="505">
        <v>16</v>
      </c>
      <c r="D300" s="600"/>
      <c r="E300" s="600"/>
      <c r="F300" s="600"/>
      <c r="G300" s="600"/>
    </row>
    <row r="301" spans="1:7" ht="13.5" customHeight="1" x14ac:dyDescent="0.25">
      <c r="A301" s="618"/>
      <c r="B301" s="615" t="s">
        <v>285</v>
      </c>
      <c r="C301" s="497">
        <v>15</v>
      </c>
      <c r="D301" s="600"/>
      <c r="E301" s="600"/>
      <c r="F301" s="600"/>
      <c r="G301" s="600"/>
    </row>
    <row r="302" spans="1:7" ht="15.75" customHeight="1" x14ac:dyDescent="0.25">
      <c r="A302" s="619"/>
      <c r="B302" s="615" t="s">
        <v>317</v>
      </c>
      <c r="C302" s="497">
        <v>6</v>
      </c>
      <c r="D302" s="600"/>
      <c r="E302" s="600"/>
      <c r="F302" s="600"/>
      <c r="G302" s="600"/>
    </row>
    <row r="303" spans="1:7" ht="15.75" x14ac:dyDescent="0.25">
      <c r="A303" s="1197" t="s">
        <v>21</v>
      </c>
      <c r="B303" s="505" t="s">
        <v>365</v>
      </c>
      <c r="C303" s="505">
        <v>6</v>
      </c>
      <c r="D303" s="600"/>
      <c r="E303" s="600"/>
      <c r="F303" s="600"/>
      <c r="G303" s="600"/>
    </row>
    <row r="304" spans="1:7" ht="12.75" customHeight="1" x14ac:dyDescent="0.25">
      <c r="A304" s="1198"/>
      <c r="B304" s="615" t="s">
        <v>275</v>
      </c>
      <c r="C304" s="497">
        <v>10</v>
      </c>
      <c r="D304" s="600"/>
      <c r="E304" s="600"/>
      <c r="F304" s="600"/>
      <c r="G304" s="600"/>
    </row>
    <row r="305" spans="1:7" ht="18.75" customHeight="1" x14ac:dyDescent="0.25">
      <c r="A305" s="1199"/>
      <c r="B305" s="615" t="s">
        <v>272</v>
      </c>
      <c r="C305" s="497">
        <v>3</v>
      </c>
      <c r="D305" s="600"/>
      <c r="E305" s="600"/>
      <c r="F305" s="600"/>
      <c r="G305" s="600"/>
    </row>
    <row r="306" spans="1:7" ht="12.75" customHeight="1" x14ac:dyDescent="0.25">
      <c r="A306" s="497" t="s">
        <v>115</v>
      </c>
      <c r="B306" s="498" t="s">
        <v>285</v>
      </c>
      <c r="C306" s="499">
        <v>2</v>
      </c>
      <c r="D306" s="600"/>
      <c r="E306" s="600"/>
      <c r="F306" s="600"/>
      <c r="G306" s="600"/>
    </row>
    <row r="307" spans="1:7" ht="15" customHeight="1" x14ac:dyDescent="0.25">
      <c r="A307" s="497" t="s">
        <v>218</v>
      </c>
      <c r="B307" s="505" t="s">
        <v>367</v>
      </c>
      <c r="C307" s="505">
        <v>4</v>
      </c>
      <c r="D307" s="600"/>
      <c r="E307" s="600"/>
      <c r="F307" s="600"/>
      <c r="G307" s="600"/>
    </row>
    <row r="308" spans="1:7" ht="19.5" customHeight="1" x14ac:dyDescent="0.25">
      <c r="A308" s="1272" t="s">
        <v>279</v>
      </c>
      <c r="B308" s="615" t="s">
        <v>281</v>
      </c>
      <c r="C308" s="497">
        <v>1</v>
      </c>
      <c r="D308" s="600"/>
      <c r="E308" s="600"/>
      <c r="F308" s="600"/>
      <c r="G308" s="600"/>
    </row>
    <row r="309" spans="1:7" ht="15" customHeight="1" x14ac:dyDescent="0.25">
      <c r="A309" s="1274"/>
      <c r="B309" s="615" t="s">
        <v>372</v>
      </c>
      <c r="C309" s="497">
        <v>5</v>
      </c>
      <c r="D309" s="600"/>
      <c r="E309" s="600"/>
      <c r="F309" s="600"/>
      <c r="G309" s="600"/>
    </row>
    <row r="310" spans="1:7" ht="16.5" customHeight="1" x14ac:dyDescent="0.25">
      <c r="A310" s="477" t="s">
        <v>213</v>
      </c>
      <c r="B310" s="475" t="s">
        <v>281</v>
      </c>
      <c r="C310" s="475">
        <v>1</v>
      </c>
      <c r="D310" s="600"/>
      <c r="E310" s="600"/>
      <c r="F310" s="600"/>
      <c r="G310" s="600"/>
    </row>
    <row r="311" spans="1:7" ht="15.75" customHeight="1" x14ac:dyDescent="0.25">
      <c r="A311" s="1272" t="s">
        <v>254</v>
      </c>
      <c r="B311" s="615" t="s">
        <v>317</v>
      </c>
      <c r="C311" s="497">
        <v>4</v>
      </c>
      <c r="D311" s="600"/>
      <c r="E311" s="600"/>
      <c r="F311" s="600"/>
      <c r="G311" s="600"/>
    </row>
    <row r="312" spans="1:7" ht="15.75" x14ac:dyDescent="0.25">
      <c r="A312" s="1273"/>
      <c r="B312" s="615" t="s">
        <v>275</v>
      </c>
      <c r="C312" s="497">
        <v>23</v>
      </c>
      <c r="D312" s="600"/>
      <c r="E312" s="600"/>
      <c r="F312" s="600"/>
      <c r="G312" s="600"/>
    </row>
    <row r="313" spans="1:7" ht="14.25" customHeight="1" x14ac:dyDescent="0.25">
      <c r="A313" s="1273"/>
      <c r="B313" s="615" t="s">
        <v>285</v>
      </c>
      <c r="C313" s="497">
        <v>15</v>
      </c>
      <c r="D313" s="600"/>
      <c r="E313" s="600"/>
      <c r="F313" s="600"/>
      <c r="G313" s="600"/>
    </row>
    <row r="314" spans="1:7" ht="15" customHeight="1" x14ac:dyDescent="0.25">
      <c r="A314" s="1273"/>
      <c r="B314" s="615" t="s">
        <v>450</v>
      </c>
      <c r="C314" s="497">
        <v>2</v>
      </c>
      <c r="D314" s="600"/>
      <c r="E314" s="600"/>
      <c r="F314" s="600"/>
      <c r="G314" s="600"/>
    </row>
    <row r="315" spans="1:7" ht="15.75" customHeight="1" x14ac:dyDescent="0.25">
      <c r="A315" s="1273"/>
      <c r="B315" s="615" t="s">
        <v>372</v>
      </c>
      <c r="C315" s="497">
        <v>3</v>
      </c>
      <c r="D315" s="600"/>
      <c r="E315" s="600"/>
      <c r="F315" s="600"/>
      <c r="G315" s="600"/>
    </row>
    <row r="316" spans="1:7" ht="15.75" x14ac:dyDescent="0.25">
      <c r="A316" s="1273"/>
      <c r="B316" s="615" t="s">
        <v>365</v>
      </c>
      <c r="C316" s="497">
        <v>4</v>
      </c>
      <c r="D316" s="600"/>
      <c r="E316" s="600"/>
      <c r="F316" s="600"/>
      <c r="G316" s="600"/>
    </row>
    <row r="317" spans="1:7" ht="16.5" customHeight="1" x14ac:dyDescent="0.25">
      <c r="A317" s="1273"/>
      <c r="B317" s="615" t="s">
        <v>449</v>
      </c>
      <c r="C317" s="497">
        <v>9</v>
      </c>
      <c r="D317" s="600"/>
      <c r="E317" s="600"/>
      <c r="F317" s="600"/>
      <c r="G317" s="600"/>
    </row>
    <row r="318" spans="1:7" ht="16.5" customHeight="1" x14ac:dyDescent="0.25">
      <c r="A318" s="1274"/>
      <c r="B318" s="620" t="s">
        <v>453</v>
      </c>
      <c r="C318" s="621">
        <v>2</v>
      </c>
      <c r="D318" s="600"/>
      <c r="E318" s="600"/>
      <c r="F318" s="600"/>
      <c r="G318" s="600"/>
    </row>
    <row r="319" spans="1:7" ht="16.5" customHeight="1" x14ac:dyDescent="0.25">
      <c r="A319" s="614" t="s">
        <v>23</v>
      </c>
      <c r="B319" s="615" t="s">
        <v>281</v>
      </c>
      <c r="C319" s="497">
        <v>1</v>
      </c>
      <c r="D319" s="600"/>
      <c r="E319" s="600"/>
      <c r="F319" s="600"/>
      <c r="G319" s="600"/>
    </row>
    <row r="320" spans="1:7" ht="15.75" customHeight="1" x14ac:dyDescent="0.25">
      <c r="A320" s="1197" t="s">
        <v>140</v>
      </c>
      <c r="B320" s="498" t="s">
        <v>368</v>
      </c>
      <c r="C320" s="499">
        <v>2</v>
      </c>
      <c r="D320" s="600"/>
      <c r="E320" s="600"/>
      <c r="F320" s="600"/>
      <c r="G320" s="600"/>
    </row>
    <row r="321" spans="1:7" ht="15.75" customHeight="1" x14ac:dyDescent="0.25">
      <c r="A321" s="1198"/>
      <c r="B321" s="498" t="s">
        <v>275</v>
      </c>
      <c r="C321" s="499">
        <v>2</v>
      </c>
      <c r="D321" s="600"/>
      <c r="E321" s="600"/>
      <c r="F321" s="600"/>
      <c r="G321" s="600"/>
    </row>
    <row r="322" spans="1:7" ht="19.5" customHeight="1" x14ac:dyDescent="0.25">
      <c r="A322" s="1199"/>
      <c r="B322" s="498" t="s">
        <v>314</v>
      </c>
      <c r="C322" s="499">
        <v>10</v>
      </c>
      <c r="D322" s="600"/>
      <c r="E322" s="600"/>
      <c r="F322" s="600"/>
      <c r="G322" s="600"/>
    </row>
    <row r="323" spans="1:7" ht="19.5" customHeight="1" x14ac:dyDescent="0.25">
      <c r="A323" s="592"/>
      <c r="B323" s="498"/>
      <c r="C323" s="499"/>
      <c r="D323" s="600"/>
      <c r="E323" s="600"/>
      <c r="F323" s="600"/>
      <c r="G323" s="600"/>
    </row>
    <row r="324" spans="1:7" ht="19.5" customHeight="1" x14ac:dyDescent="0.25">
      <c r="A324" s="589"/>
      <c r="B324" s="498"/>
      <c r="C324" s="499"/>
      <c r="D324" s="600"/>
      <c r="E324" s="600"/>
      <c r="F324" s="600"/>
      <c r="G324" s="600"/>
    </row>
    <row r="325" spans="1:7" ht="19.5" customHeight="1" x14ac:dyDescent="0.25">
      <c r="A325" s="589"/>
      <c r="B325" s="498"/>
      <c r="C325" s="499"/>
      <c r="D325" s="600"/>
      <c r="E325" s="600"/>
      <c r="F325" s="600"/>
      <c r="G325" s="600"/>
    </row>
    <row r="326" spans="1:7" ht="15.75" x14ac:dyDescent="0.25">
      <c r="A326" s="1272" t="s">
        <v>186</v>
      </c>
      <c r="B326" s="615" t="s">
        <v>272</v>
      </c>
      <c r="C326" s="497">
        <v>8</v>
      </c>
      <c r="D326" s="600"/>
      <c r="E326" s="600"/>
      <c r="F326" s="600"/>
      <c r="G326" s="600"/>
    </row>
    <row r="327" spans="1:7" ht="15.75" x14ac:dyDescent="0.25">
      <c r="A327" s="1273"/>
      <c r="B327" s="615" t="s">
        <v>360</v>
      </c>
      <c r="C327" s="497">
        <v>1</v>
      </c>
      <c r="D327" s="600"/>
      <c r="E327" s="600"/>
      <c r="F327" s="600"/>
      <c r="G327" s="600"/>
    </row>
    <row r="328" spans="1:7" ht="15.75" x14ac:dyDescent="0.25">
      <c r="A328" s="1273"/>
      <c r="B328" s="615" t="s">
        <v>367</v>
      </c>
      <c r="C328" s="497">
        <v>17</v>
      </c>
      <c r="D328" s="600"/>
      <c r="E328" s="600"/>
      <c r="F328" s="600"/>
      <c r="G328" s="600"/>
    </row>
    <row r="329" spans="1:7" ht="15.75" x14ac:dyDescent="0.25">
      <c r="A329" s="1273"/>
      <c r="B329" s="615" t="s">
        <v>317</v>
      </c>
      <c r="C329" s="497">
        <v>15</v>
      </c>
      <c r="D329" s="600"/>
      <c r="E329" s="600"/>
      <c r="F329" s="600"/>
      <c r="G329" s="600"/>
    </row>
    <row r="330" spans="1:7" ht="15.75" x14ac:dyDescent="0.25">
      <c r="A330" s="1273"/>
      <c r="B330" s="615" t="s">
        <v>285</v>
      </c>
      <c r="C330" s="497">
        <v>2</v>
      </c>
      <c r="D330" s="600"/>
      <c r="E330" s="600"/>
      <c r="F330" s="600"/>
      <c r="G330" s="600"/>
    </row>
    <row r="331" spans="1:7" ht="15.75" x14ac:dyDescent="0.25">
      <c r="A331" s="1273"/>
      <c r="B331" s="615" t="s">
        <v>276</v>
      </c>
      <c r="C331" s="497">
        <v>2</v>
      </c>
      <c r="D331" s="600"/>
      <c r="E331" s="600"/>
      <c r="F331" s="600"/>
      <c r="G331" s="600"/>
    </row>
    <row r="332" spans="1:7" ht="15.75" x14ac:dyDescent="0.25">
      <c r="A332" s="1273"/>
      <c r="B332" s="615" t="s">
        <v>275</v>
      </c>
      <c r="C332" s="497">
        <v>6</v>
      </c>
      <c r="D332" s="600"/>
      <c r="E332" s="600"/>
      <c r="F332" s="600"/>
      <c r="G332" s="600"/>
    </row>
    <row r="333" spans="1:7" ht="15.75" x14ac:dyDescent="0.25">
      <c r="A333" s="1273"/>
      <c r="B333" s="615" t="s">
        <v>450</v>
      </c>
      <c r="C333" s="497">
        <v>1</v>
      </c>
      <c r="D333" s="600"/>
      <c r="E333" s="600"/>
      <c r="F333" s="600"/>
      <c r="G333" s="600"/>
    </row>
    <row r="334" spans="1:7" ht="15.75" x14ac:dyDescent="0.25">
      <c r="A334" s="1274"/>
      <c r="B334" s="615"/>
      <c r="C334" s="497"/>
      <c r="D334" s="600"/>
      <c r="E334" s="600"/>
      <c r="F334" s="600"/>
      <c r="G334" s="600"/>
    </row>
    <row r="335" spans="1:7" ht="15.75" x14ac:dyDescent="0.25">
      <c r="A335" s="1197" t="s">
        <v>254</v>
      </c>
      <c r="B335" s="498" t="s">
        <v>361</v>
      </c>
      <c r="C335" s="499">
        <v>2</v>
      </c>
      <c r="D335" s="600"/>
      <c r="E335" s="600"/>
      <c r="F335" s="600"/>
      <c r="G335" s="600"/>
    </row>
    <row r="336" spans="1:7" ht="15.75" x14ac:dyDescent="0.25">
      <c r="A336" s="1199"/>
      <c r="B336" s="498" t="s">
        <v>442</v>
      </c>
      <c r="C336" s="499">
        <v>1</v>
      </c>
      <c r="D336" s="600"/>
      <c r="E336" s="600"/>
      <c r="F336" s="600"/>
      <c r="G336" s="600"/>
    </row>
    <row r="337" spans="1:7" ht="15.75" x14ac:dyDescent="0.25">
      <c r="A337" s="497" t="s">
        <v>425</v>
      </c>
      <c r="B337" s="498" t="s">
        <v>378</v>
      </c>
      <c r="C337" s="499">
        <v>5</v>
      </c>
      <c r="D337" s="600"/>
      <c r="E337" s="600"/>
      <c r="F337" s="600"/>
      <c r="G337" s="600"/>
    </row>
    <row r="338" spans="1:7" ht="15.75" x14ac:dyDescent="0.25">
      <c r="A338" s="594" t="s">
        <v>196</v>
      </c>
      <c r="B338" s="509" t="s">
        <v>53</v>
      </c>
      <c r="C338" s="509">
        <v>2</v>
      </c>
      <c r="D338" s="600"/>
      <c r="E338" s="600"/>
      <c r="F338" s="600"/>
      <c r="G338" s="600"/>
    </row>
    <row r="339" spans="1:7" ht="15.75" x14ac:dyDescent="0.25">
      <c r="A339" s="614" t="s">
        <v>120</v>
      </c>
      <c r="B339" s="615" t="s">
        <v>454</v>
      </c>
      <c r="C339" s="497">
        <v>1</v>
      </c>
      <c r="D339" s="600"/>
      <c r="E339" s="600"/>
      <c r="F339" s="600"/>
      <c r="G339" s="600"/>
    </row>
    <row r="340" spans="1:7" ht="15.75" x14ac:dyDescent="0.25">
      <c r="A340" s="497" t="s">
        <v>102</v>
      </c>
      <c r="B340" s="498" t="s">
        <v>419</v>
      </c>
      <c r="C340" s="499">
        <v>1</v>
      </c>
      <c r="D340" s="600"/>
      <c r="E340" s="600"/>
      <c r="F340" s="600"/>
      <c r="G340" s="600"/>
    </row>
    <row r="341" spans="1:7" ht="15.75" x14ac:dyDescent="0.25">
      <c r="A341" s="1272" t="s">
        <v>214</v>
      </c>
      <c r="B341" s="615" t="s">
        <v>272</v>
      </c>
      <c r="C341" s="497">
        <v>1</v>
      </c>
      <c r="D341" s="600"/>
      <c r="E341" s="600"/>
      <c r="F341" s="600"/>
      <c r="G341" s="600"/>
    </row>
    <row r="342" spans="1:7" ht="15.75" x14ac:dyDescent="0.25">
      <c r="A342" s="1273"/>
      <c r="B342" s="615" t="s">
        <v>365</v>
      </c>
      <c r="C342" s="497">
        <v>3</v>
      </c>
      <c r="D342" s="600"/>
      <c r="E342" s="600"/>
      <c r="F342" s="600"/>
      <c r="G342" s="600"/>
    </row>
    <row r="343" spans="1:7" ht="15.75" x14ac:dyDescent="0.25">
      <c r="A343" s="1274"/>
      <c r="B343" s="615" t="s">
        <v>455</v>
      </c>
      <c r="C343" s="497">
        <v>5</v>
      </c>
      <c r="D343" s="600"/>
      <c r="E343" s="600"/>
      <c r="F343" s="600"/>
      <c r="G343" s="600"/>
    </row>
    <row r="344" spans="1:7" ht="15.75" x14ac:dyDescent="0.25">
      <c r="A344" s="1197" t="s">
        <v>429</v>
      </c>
      <c r="B344" s="498" t="s">
        <v>419</v>
      </c>
      <c r="C344" s="499">
        <v>1</v>
      </c>
      <c r="D344" s="600"/>
      <c r="E344" s="600"/>
      <c r="F344" s="600"/>
      <c r="G344" s="600"/>
    </row>
    <row r="345" spans="1:7" ht="15.75" x14ac:dyDescent="0.25">
      <c r="A345" s="1199"/>
      <c r="B345" s="475" t="s">
        <v>437</v>
      </c>
      <c r="C345" s="475">
        <v>1</v>
      </c>
      <c r="D345" s="600"/>
      <c r="E345" s="600"/>
      <c r="F345" s="600"/>
      <c r="G345" s="600"/>
    </row>
    <row r="346" spans="1:7" ht="15.75" x14ac:dyDescent="0.25">
      <c r="A346" s="614" t="s">
        <v>40</v>
      </c>
      <c r="B346" s="615" t="s">
        <v>368</v>
      </c>
      <c r="C346" s="497">
        <v>1</v>
      </c>
      <c r="D346" s="600"/>
      <c r="E346" s="600"/>
      <c r="F346" s="600"/>
      <c r="G346" s="600"/>
    </row>
    <row r="347" spans="1:7" ht="15.75" x14ac:dyDescent="0.25">
      <c r="A347" s="497" t="s">
        <v>140</v>
      </c>
      <c r="B347" s="498" t="s">
        <v>322</v>
      </c>
      <c r="C347" s="499">
        <v>11</v>
      </c>
      <c r="D347" s="600"/>
      <c r="E347" s="600"/>
      <c r="F347" s="600"/>
      <c r="G347" s="600"/>
    </row>
    <row r="348" spans="1:7" ht="15.75" x14ac:dyDescent="0.25">
      <c r="A348" s="1201" t="s">
        <v>141</v>
      </c>
      <c r="B348" s="475" t="s">
        <v>275</v>
      </c>
      <c r="C348" s="475">
        <v>3</v>
      </c>
      <c r="D348" s="600"/>
      <c r="E348" s="600"/>
      <c r="F348" s="600"/>
      <c r="G348" s="600"/>
    </row>
    <row r="349" spans="1:7" ht="15.75" x14ac:dyDescent="0.25">
      <c r="A349" s="1275"/>
      <c r="B349" s="615" t="s">
        <v>450</v>
      </c>
      <c r="C349" s="497">
        <v>4</v>
      </c>
      <c r="D349" s="600"/>
      <c r="E349" s="600"/>
      <c r="F349" s="600"/>
      <c r="G349" s="600"/>
    </row>
    <row r="350" spans="1:7" ht="15.75" x14ac:dyDescent="0.25">
      <c r="A350" s="1275"/>
      <c r="B350" s="615" t="s">
        <v>285</v>
      </c>
      <c r="C350" s="497">
        <v>4</v>
      </c>
      <c r="D350" s="600"/>
      <c r="E350" s="600"/>
      <c r="F350" s="600"/>
      <c r="G350" s="600"/>
    </row>
    <row r="351" spans="1:7" ht="15.75" x14ac:dyDescent="0.25">
      <c r="A351" s="1276"/>
      <c r="B351" s="615" t="s">
        <v>378</v>
      </c>
      <c r="C351" s="497">
        <v>1</v>
      </c>
      <c r="D351" s="600"/>
      <c r="E351" s="600"/>
      <c r="F351" s="600"/>
      <c r="G351" s="600"/>
    </row>
    <row r="352" spans="1:7" ht="15.75" x14ac:dyDescent="0.25">
      <c r="A352" s="1201" t="s">
        <v>34</v>
      </c>
      <c r="B352" s="475" t="s">
        <v>367</v>
      </c>
      <c r="C352" s="475">
        <v>4</v>
      </c>
      <c r="D352" s="600"/>
      <c r="E352" s="600"/>
      <c r="F352" s="600"/>
      <c r="G352" s="600"/>
    </row>
    <row r="353" spans="1:7" ht="15.75" x14ac:dyDescent="0.25">
      <c r="A353" s="1203"/>
      <c r="B353" s="509" t="s">
        <v>335</v>
      </c>
      <c r="C353" s="509">
        <v>13</v>
      </c>
      <c r="D353" s="600"/>
      <c r="E353" s="600"/>
      <c r="F353" s="600"/>
      <c r="G353" s="600"/>
    </row>
    <row r="354" spans="1:7" ht="15.75" x14ac:dyDescent="0.25">
      <c r="A354" s="596"/>
      <c r="B354" s="509"/>
      <c r="C354" s="635">
        <f>SUM(C299:C353)</f>
        <v>280</v>
      </c>
      <c r="D354" s="600"/>
      <c r="E354" s="600"/>
      <c r="F354" s="600"/>
      <c r="G354" s="600"/>
    </row>
    <row r="355" spans="1:7" ht="15.75" x14ac:dyDescent="0.25">
      <c r="A355" s="1279" t="s">
        <v>461</v>
      </c>
      <c r="B355" s="1280"/>
      <c r="C355" s="1280"/>
      <c r="D355" s="600"/>
      <c r="E355" s="600"/>
      <c r="F355" s="600"/>
      <c r="G355" s="600"/>
    </row>
    <row r="356" spans="1:7" ht="15.75" x14ac:dyDescent="0.25">
      <c r="A356" s="596" t="s">
        <v>196</v>
      </c>
      <c r="B356" s="470" t="s">
        <v>285</v>
      </c>
      <c r="C356" s="470">
        <v>32</v>
      </c>
      <c r="D356" s="600"/>
      <c r="E356" s="600"/>
      <c r="F356" s="600"/>
      <c r="G356" s="600"/>
    </row>
    <row r="357" spans="1:7" ht="15.75" x14ac:dyDescent="0.25">
      <c r="A357" s="596" t="s">
        <v>196</v>
      </c>
      <c r="B357" s="470" t="s">
        <v>272</v>
      </c>
      <c r="C357" s="470">
        <v>2</v>
      </c>
      <c r="D357" s="600"/>
      <c r="E357" s="600"/>
      <c r="F357" s="600"/>
      <c r="G357" s="600"/>
    </row>
    <row r="358" spans="1:7" ht="15.75" x14ac:dyDescent="0.25">
      <c r="A358" s="477" t="s">
        <v>274</v>
      </c>
      <c r="B358" s="470" t="s">
        <v>275</v>
      </c>
      <c r="C358" s="470">
        <v>6</v>
      </c>
      <c r="D358" s="600"/>
      <c r="E358" s="600"/>
      <c r="F358" s="600"/>
      <c r="G358" s="600"/>
    </row>
    <row r="359" spans="1:7" ht="15.75" x14ac:dyDescent="0.25">
      <c r="A359" s="1201" t="s">
        <v>279</v>
      </c>
      <c r="B359" s="470" t="s">
        <v>462</v>
      </c>
      <c r="C359" s="470">
        <v>2</v>
      </c>
      <c r="D359" s="600"/>
      <c r="E359" s="600"/>
      <c r="F359" s="600"/>
      <c r="G359" s="600"/>
    </row>
    <row r="360" spans="1:7" ht="15.75" x14ac:dyDescent="0.25">
      <c r="A360" s="1202"/>
      <c r="B360" s="470" t="s">
        <v>463</v>
      </c>
      <c r="C360" s="470">
        <v>4</v>
      </c>
      <c r="D360" s="600"/>
      <c r="E360" s="600"/>
      <c r="F360" s="600"/>
      <c r="G360" s="600"/>
    </row>
    <row r="361" spans="1:7" ht="15.75" x14ac:dyDescent="0.25">
      <c r="A361" s="1203"/>
      <c r="B361" s="470" t="s">
        <v>372</v>
      </c>
      <c r="C361" s="470">
        <v>9</v>
      </c>
      <c r="D361" s="600"/>
      <c r="E361" s="600"/>
      <c r="F361" s="600"/>
      <c r="G361" s="600"/>
    </row>
    <row r="362" spans="1:7" ht="15.75" x14ac:dyDescent="0.25">
      <c r="A362" s="1201" t="s">
        <v>213</v>
      </c>
      <c r="B362" s="475" t="s">
        <v>281</v>
      </c>
      <c r="C362" s="475">
        <v>5</v>
      </c>
      <c r="D362" s="600"/>
      <c r="E362" s="600"/>
      <c r="F362" s="600"/>
      <c r="G362" s="600"/>
    </row>
    <row r="363" spans="1:7" ht="15.75" x14ac:dyDescent="0.25">
      <c r="A363" s="1203"/>
      <c r="B363" s="470" t="s">
        <v>464</v>
      </c>
      <c r="C363" s="470">
        <v>1</v>
      </c>
      <c r="D363" s="600"/>
      <c r="E363" s="600"/>
      <c r="F363" s="600"/>
      <c r="G363" s="600"/>
    </row>
    <row r="364" spans="1:7" ht="15.75" x14ac:dyDescent="0.25">
      <c r="A364" s="1201" t="s">
        <v>254</v>
      </c>
      <c r="B364" s="470" t="s">
        <v>317</v>
      </c>
      <c r="C364" s="470">
        <v>3</v>
      </c>
      <c r="D364" s="600"/>
      <c r="E364" s="600"/>
      <c r="F364" s="600"/>
      <c r="G364" s="600"/>
    </row>
    <row r="365" spans="1:7" ht="15.75" x14ac:dyDescent="0.25">
      <c r="A365" s="1202"/>
      <c r="B365" s="470" t="s">
        <v>275</v>
      </c>
      <c r="C365" s="470">
        <v>14</v>
      </c>
      <c r="D365" s="600"/>
      <c r="E365" s="600"/>
      <c r="F365" s="600"/>
      <c r="G365" s="600"/>
    </row>
    <row r="366" spans="1:7" ht="15.75" x14ac:dyDescent="0.25">
      <c r="A366" s="1202"/>
      <c r="B366" s="475" t="s">
        <v>327</v>
      </c>
      <c r="C366" s="475">
        <v>12</v>
      </c>
      <c r="D366" s="600"/>
      <c r="E366" s="600"/>
      <c r="F366" s="600"/>
      <c r="G366" s="600"/>
    </row>
    <row r="367" spans="1:7" ht="15.75" x14ac:dyDescent="0.25">
      <c r="A367" s="1202"/>
      <c r="B367" s="475" t="s">
        <v>285</v>
      </c>
      <c r="C367" s="475">
        <v>1</v>
      </c>
      <c r="D367" s="600"/>
      <c r="E367" s="600"/>
      <c r="F367" s="600"/>
      <c r="G367" s="600"/>
    </row>
    <row r="368" spans="1:7" ht="15.75" x14ac:dyDescent="0.25">
      <c r="A368" s="1202"/>
      <c r="B368" s="475" t="s">
        <v>286</v>
      </c>
      <c r="C368" s="475">
        <v>3</v>
      </c>
      <c r="D368" s="600"/>
      <c r="E368" s="600"/>
      <c r="F368" s="600"/>
      <c r="G368" s="600"/>
    </row>
    <row r="369" spans="1:7" ht="15.75" x14ac:dyDescent="0.25">
      <c r="A369" s="1202"/>
      <c r="B369" s="475" t="s">
        <v>372</v>
      </c>
      <c r="C369" s="475">
        <v>1</v>
      </c>
      <c r="D369" s="600"/>
      <c r="E369" s="600"/>
      <c r="F369" s="600"/>
      <c r="G369" s="600"/>
    </row>
    <row r="370" spans="1:7" ht="15.75" x14ac:dyDescent="0.25">
      <c r="A370" s="1203"/>
      <c r="B370" s="475" t="s">
        <v>365</v>
      </c>
      <c r="C370" s="475">
        <v>1</v>
      </c>
      <c r="D370" s="600"/>
      <c r="E370" s="600"/>
      <c r="F370" s="600"/>
      <c r="G370" s="600"/>
    </row>
    <row r="371" spans="1:7" ht="15.75" x14ac:dyDescent="0.25">
      <c r="A371" s="597"/>
      <c r="B371" s="475"/>
      <c r="C371" s="475"/>
      <c r="D371" s="600"/>
      <c r="E371" s="600"/>
      <c r="F371" s="600"/>
      <c r="G371" s="600"/>
    </row>
    <row r="372" spans="1:7" ht="15.75" x14ac:dyDescent="0.25">
      <c r="A372" s="597"/>
      <c r="B372" s="475"/>
      <c r="C372" s="475"/>
      <c r="D372" s="600"/>
      <c r="E372" s="600"/>
      <c r="F372" s="600"/>
      <c r="G372" s="600"/>
    </row>
    <row r="373" spans="1:7" ht="15.75" x14ac:dyDescent="0.25">
      <c r="A373" s="1197" t="s">
        <v>216</v>
      </c>
      <c r="B373" s="498" t="s">
        <v>367</v>
      </c>
      <c r="C373" s="499">
        <v>40</v>
      </c>
      <c r="D373" s="600"/>
      <c r="E373" s="600"/>
      <c r="F373" s="600"/>
      <c r="G373" s="600"/>
    </row>
    <row r="374" spans="1:7" ht="15.75" x14ac:dyDescent="0.25">
      <c r="A374" s="1198"/>
      <c r="B374" s="505" t="s">
        <v>281</v>
      </c>
      <c r="C374" s="505">
        <v>9</v>
      </c>
      <c r="D374" s="600"/>
      <c r="E374" s="600"/>
      <c r="F374" s="600"/>
      <c r="G374" s="600"/>
    </row>
    <row r="375" spans="1:7" ht="15.75" x14ac:dyDescent="0.25">
      <c r="A375" s="1198"/>
      <c r="B375" s="594" t="s">
        <v>285</v>
      </c>
      <c r="C375" s="509">
        <v>60</v>
      </c>
      <c r="D375" s="600"/>
      <c r="E375" s="600"/>
      <c r="F375" s="600"/>
      <c r="G375" s="600"/>
    </row>
    <row r="376" spans="1:7" ht="15.75" x14ac:dyDescent="0.25">
      <c r="A376" s="1198"/>
      <c r="B376" s="594" t="s">
        <v>317</v>
      </c>
      <c r="C376" s="509">
        <v>6</v>
      </c>
      <c r="D376" s="600"/>
      <c r="E376" s="600"/>
      <c r="F376" s="600"/>
      <c r="G376" s="600"/>
    </row>
    <row r="377" spans="1:7" ht="15.75" x14ac:dyDescent="0.25">
      <c r="A377" s="1199"/>
      <c r="B377" s="594" t="s">
        <v>272</v>
      </c>
      <c r="C377" s="509">
        <v>1</v>
      </c>
      <c r="D377" s="600"/>
      <c r="E377" s="600"/>
      <c r="F377" s="600"/>
      <c r="G377" s="600"/>
    </row>
    <row r="378" spans="1:7" ht="15.75" x14ac:dyDescent="0.25">
      <c r="A378" s="1197" t="s">
        <v>21</v>
      </c>
      <c r="B378" s="505" t="s">
        <v>365</v>
      </c>
      <c r="C378" s="505">
        <v>1</v>
      </c>
      <c r="D378" s="600"/>
      <c r="E378" s="600"/>
      <c r="F378" s="600"/>
      <c r="G378" s="600"/>
    </row>
    <row r="379" spans="1:7" ht="15.75" x14ac:dyDescent="0.25">
      <c r="A379" s="1198"/>
      <c r="B379" s="594" t="s">
        <v>53</v>
      </c>
      <c r="C379" s="509">
        <v>6</v>
      </c>
      <c r="D379" s="600"/>
      <c r="E379" s="600"/>
      <c r="F379" s="600"/>
      <c r="G379" s="600"/>
    </row>
    <row r="380" spans="1:7" ht="15.75" x14ac:dyDescent="0.25">
      <c r="A380" s="1199"/>
      <c r="B380" s="594" t="s">
        <v>272</v>
      </c>
      <c r="C380" s="509">
        <v>3</v>
      </c>
      <c r="D380" s="600"/>
      <c r="E380" s="600"/>
      <c r="F380" s="600"/>
      <c r="G380" s="600"/>
    </row>
    <row r="381" spans="1:7" ht="15.75" x14ac:dyDescent="0.25">
      <c r="A381" s="593" t="s">
        <v>115</v>
      </c>
      <c r="B381" s="513" t="s">
        <v>285</v>
      </c>
      <c r="C381" s="497">
        <v>1</v>
      </c>
      <c r="D381" s="600"/>
      <c r="E381" s="600"/>
      <c r="F381" s="600"/>
      <c r="G381" s="600"/>
    </row>
    <row r="382" spans="1:7" ht="15.75" x14ac:dyDescent="0.25">
      <c r="A382" s="497" t="s">
        <v>218</v>
      </c>
      <c r="B382" s="505" t="s">
        <v>367</v>
      </c>
      <c r="C382" s="505">
        <v>4</v>
      </c>
      <c r="D382" s="600"/>
      <c r="E382" s="600"/>
      <c r="F382" s="600"/>
      <c r="G382" s="600"/>
    </row>
    <row r="383" spans="1:7" ht="15.75" x14ac:dyDescent="0.25">
      <c r="A383" s="593" t="s">
        <v>23</v>
      </c>
      <c r="B383" s="513" t="s">
        <v>465</v>
      </c>
      <c r="C383" s="497">
        <v>2</v>
      </c>
      <c r="D383" s="600"/>
      <c r="E383" s="600"/>
      <c r="F383" s="600"/>
      <c r="G383" s="600"/>
    </row>
    <row r="384" spans="1:7" ht="15.75" x14ac:dyDescent="0.25">
      <c r="A384" s="1201" t="s">
        <v>140</v>
      </c>
      <c r="B384" s="475" t="s">
        <v>275</v>
      </c>
      <c r="C384" s="475">
        <v>1</v>
      </c>
      <c r="D384" s="600"/>
      <c r="E384" s="600"/>
      <c r="F384" s="600"/>
      <c r="G384" s="600"/>
    </row>
    <row r="385" spans="1:7" ht="15.75" x14ac:dyDescent="0.25">
      <c r="A385" s="1203"/>
      <c r="B385" s="475" t="s">
        <v>319</v>
      </c>
      <c r="C385" s="475">
        <v>2</v>
      </c>
      <c r="D385" s="600"/>
      <c r="E385" s="600"/>
      <c r="F385" s="600"/>
      <c r="G385" s="600"/>
    </row>
    <row r="386" spans="1:7" ht="15.75" x14ac:dyDescent="0.25">
      <c r="A386" s="594" t="s">
        <v>212</v>
      </c>
      <c r="B386" s="509" t="s">
        <v>327</v>
      </c>
      <c r="C386" s="509">
        <v>10</v>
      </c>
      <c r="D386" s="600"/>
      <c r="E386" s="600"/>
      <c r="F386" s="600"/>
      <c r="G386" s="600"/>
    </row>
    <row r="387" spans="1:7" ht="15.75" x14ac:dyDescent="0.25">
      <c r="A387" s="1197" t="s">
        <v>186</v>
      </c>
      <c r="B387" s="594" t="s">
        <v>272</v>
      </c>
      <c r="C387" s="509">
        <v>4</v>
      </c>
      <c r="D387" s="600"/>
      <c r="E387" s="600"/>
      <c r="F387" s="600"/>
      <c r="G387" s="600"/>
    </row>
    <row r="388" spans="1:7" ht="15.75" x14ac:dyDescent="0.25">
      <c r="A388" s="1198"/>
      <c r="B388" s="594" t="s">
        <v>285</v>
      </c>
      <c r="C388" s="509">
        <v>9</v>
      </c>
      <c r="D388" s="600"/>
      <c r="E388" s="600"/>
      <c r="F388" s="600"/>
      <c r="G388" s="600"/>
    </row>
    <row r="389" spans="1:7" ht="15.75" x14ac:dyDescent="0.25">
      <c r="A389" s="1198"/>
      <c r="B389" s="594" t="s">
        <v>276</v>
      </c>
      <c r="C389" s="509">
        <v>6</v>
      </c>
      <c r="D389" s="600"/>
      <c r="E389" s="600"/>
      <c r="F389" s="600"/>
      <c r="G389" s="600"/>
    </row>
    <row r="390" spans="1:7" ht="15.75" x14ac:dyDescent="0.25">
      <c r="A390" s="1198"/>
      <c r="B390" s="594" t="s">
        <v>275</v>
      </c>
      <c r="C390" s="509">
        <v>11</v>
      </c>
      <c r="D390" s="600"/>
      <c r="E390" s="600"/>
      <c r="F390" s="600"/>
      <c r="G390" s="600"/>
    </row>
    <row r="391" spans="1:7" ht="15.75" x14ac:dyDescent="0.25">
      <c r="A391" s="1198"/>
      <c r="B391" s="594" t="s">
        <v>441</v>
      </c>
      <c r="C391" s="509">
        <v>19</v>
      </c>
      <c r="D391" s="600"/>
      <c r="E391" s="600"/>
      <c r="F391" s="600"/>
      <c r="G391" s="600"/>
    </row>
    <row r="392" spans="1:7" ht="15.75" x14ac:dyDescent="0.25">
      <c r="A392" s="1198"/>
      <c r="B392" s="594" t="s">
        <v>367</v>
      </c>
      <c r="C392" s="509">
        <v>1</v>
      </c>
      <c r="D392" s="600"/>
      <c r="E392" s="600"/>
      <c r="F392" s="600"/>
      <c r="G392" s="600"/>
    </row>
    <row r="393" spans="1:7" ht="15.75" x14ac:dyDescent="0.25">
      <c r="A393" s="1199"/>
      <c r="B393" s="594" t="s">
        <v>317</v>
      </c>
      <c r="C393" s="509">
        <v>11</v>
      </c>
      <c r="D393" s="600"/>
      <c r="E393" s="600"/>
      <c r="F393" s="600"/>
      <c r="G393" s="600"/>
    </row>
    <row r="394" spans="1:7" ht="15.75" x14ac:dyDescent="0.25">
      <c r="A394" s="594" t="s">
        <v>254</v>
      </c>
      <c r="B394" s="509" t="s">
        <v>365</v>
      </c>
      <c r="C394" s="509">
        <v>1</v>
      </c>
      <c r="D394" s="600"/>
      <c r="E394" s="600"/>
      <c r="F394" s="600"/>
      <c r="G394" s="600"/>
    </row>
    <row r="395" spans="1:7" ht="15.75" x14ac:dyDescent="0.25">
      <c r="A395" s="477" t="s">
        <v>217</v>
      </c>
      <c r="B395" s="475" t="s">
        <v>442</v>
      </c>
      <c r="C395" s="475">
        <v>2</v>
      </c>
      <c r="D395" s="600"/>
      <c r="E395" s="600"/>
      <c r="F395" s="600"/>
      <c r="G395" s="600"/>
    </row>
    <row r="396" spans="1:7" ht="15.75" x14ac:dyDescent="0.25">
      <c r="A396" s="497" t="s">
        <v>425</v>
      </c>
      <c r="B396" s="498" t="s">
        <v>378</v>
      </c>
      <c r="C396" s="499">
        <v>1</v>
      </c>
      <c r="D396" s="600"/>
      <c r="E396" s="600"/>
      <c r="F396" s="600"/>
      <c r="G396" s="600"/>
    </row>
    <row r="397" spans="1:7" ht="15.75" x14ac:dyDescent="0.25">
      <c r="A397" s="594" t="s">
        <v>196</v>
      </c>
      <c r="B397" s="509" t="s">
        <v>53</v>
      </c>
      <c r="C397" s="509">
        <v>1</v>
      </c>
      <c r="D397" s="600"/>
      <c r="E397" s="600"/>
      <c r="F397" s="600"/>
      <c r="G397" s="600"/>
    </row>
    <row r="398" spans="1:7" ht="15.75" x14ac:dyDescent="0.25">
      <c r="A398" s="1214" t="s">
        <v>120</v>
      </c>
      <c r="B398" s="592" t="s">
        <v>374</v>
      </c>
      <c r="C398" s="516">
        <v>1</v>
      </c>
      <c r="D398" s="600"/>
      <c r="E398" s="600"/>
      <c r="F398" s="600"/>
      <c r="G398" s="600"/>
    </row>
    <row r="399" spans="1:7" ht="15.75" x14ac:dyDescent="0.25">
      <c r="A399" s="1216"/>
      <c r="B399" s="509" t="s">
        <v>451</v>
      </c>
      <c r="C399" s="516">
        <v>1</v>
      </c>
      <c r="D399" s="600"/>
      <c r="E399" s="600"/>
      <c r="F399" s="600"/>
      <c r="G399" s="600"/>
    </row>
    <row r="400" spans="1:7" ht="15.75" x14ac:dyDescent="0.25">
      <c r="A400" s="1197" t="s">
        <v>428</v>
      </c>
      <c r="B400" s="594" t="s">
        <v>365</v>
      </c>
      <c r="C400" s="509">
        <v>6</v>
      </c>
      <c r="D400" s="600"/>
      <c r="E400" s="600"/>
      <c r="F400" s="600"/>
      <c r="G400" s="600"/>
    </row>
    <row r="401" spans="1:7" ht="15.75" x14ac:dyDescent="0.25">
      <c r="A401" s="1198"/>
      <c r="B401" s="594" t="s">
        <v>449</v>
      </c>
      <c r="C401" s="509">
        <v>12</v>
      </c>
      <c r="D401" s="600"/>
      <c r="E401" s="600"/>
      <c r="F401" s="600"/>
      <c r="G401" s="600"/>
    </row>
    <row r="402" spans="1:7" ht="15.75" x14ac:dyDescent="0.25">
      <c r="A402" s="1198"/>
      <c r="B402" s="594" t="s">
        <v>272</v>
      </c>
      <c r="C402" s="509">
        <v>1</v>
      </c>
      <c r="D402" s="600"/>
      <c r="E402" s="600"/>
      <c r="F402" s="600"/>
      <c r="G402" s="600"/>
    </row>
    <row r="403" spans="1:7" ht="15.75" x14ac:dyDescent="0.25">
      <c r="A403" s="1199"/>
      <c r="B403" s="594" t="s">
        <v>367</v>
      </c>
      <c r="C403" s="509">
        <v>7</v>
      </c>
      <c r="D403" s="600"/>
      <c r="E403" s="600"/>
      <c r="F403" s="600"/>
      <c r="G403" s="600"/>
    </row>
    <row r="404" spans="1:7" ht="15.75" x14ac:dyDescent="0.25">
      <c r="A404" s="497" t="s">
        <v>140</v>
      </c>
      <c r="B404" s="498" t="s">
        <v>322</v>
      </c>
      <c r="C404" s="499">
        <v>2</v>
      </c>
      <c r="D404" s="600"/>
      <c r="E404" s="600"/>
      <c r="F404" s="600"/>
      <c r="G404" s="600"/>
    </row>
    <row r="405" spans="1:7" ht="15.75" x14ac:dyDescent="0.25">
      <c r="A405" s="1201" t="s">
        <v>141</v>
      </c>
      <c r="B405" s="475" t="s">
        <v>275</v>
      </c>
      <c r="C405" s="475">
        <v>2</v>
      </c>
      <c r="D405" s="600"/>
      <c r="E405" s="600"/>
      <c r="F405" s="600"/>
      <c r="G405" s="600"/>
    </row>
    <row r="406" spans="1:7" ht="15.75" x14ac:dyDescent="0.25">
      <c r="A406" s="1202"/>
      <c r="B406" s="513" t="s">
        <v>285</v>
      </c>
      <c r="C406" s="497">
        <v>1</v>
      </c>
      <c r="D406" s="600"/>
      <c r="E406" s="600"/>
      <c r="F406" s="600"/>
      <c r="G406" s="600"/>
    </row>
    <row r="407" spans="1:7" ht="15.75" x14ac:dyDescent="0.25">
      <c r="A407" s="1202"/>
      <c r="B407" s="513" t="s">
        <v>441</v>
      </c>
      <c r="C407" s="497">
        <v>4</v>
      </c>
      <c r="D407" s="600"/>
      <c r="E407" s="600"/>
      <c r="F407" s="600"/>
      <c r="G407" s="600"/>
    </row>
    <row r="408" spans="1:7" ht="15.75" x14ac:dyDescent="0.25">
      <c r="A408" s="1203"/>
      <c r="B408" s="513" t="s">
        <v>378</v>
      </c>
      <c r="C408" s="497">
        <v>1</v>
      </c>
      <c r="D408" s="600"/>
      <c r="E408" s="600"/>
      <c r="F408" s="600"/>
      <c r="G408" s="600"/>
    </row>
    <row r="409" spans="1:7" ht="15.75" x14ac:dyDescent="0.25">
      <c r="A409" s="617" t="s">
        <v>309</v>
      </c>
      <c r="B409" s="594" t="s">
        <v>312</v>
      </c>
      <c r="C409" s="509">
        <v>12</v>
      </c>
      <c r="D409" s="600"/>
      <c r="E409" s="600"/>
      <c r="F409" s="600"/>
      <c r="G409" s="600"/>
    </row>
    <row r="410" spans="1:7" ht="15.75" x14ac:dyDescent="0.25">
      <c r="A410" s="654"/>
      <c r="B410" s="594" t="s">
        <v>424</v>
      </c>
      <c r="C410" s="509">
        <v>3</v>
      </c>
      <c r="D410" s="600"/>
      <c r="E410" s="600"/>
      <c r="F410" s="600"/>
      <c r="G410" s="600"/>
    </row>
    <row r="411" spans="1:7" ht="15.75" x14ac:dyDescent="0.25">
      <c r="A411" s="654"/>
      <c r="B411" s="594" t="s">
        <v>310</v>
      </c>
      <c r="C411" s="509">
        <v>32</v>
      </c>
      <c r="D411" s="600"/>
      <c r="E411" s="600"/>
      <c r="F411" s="600"/>
      <c r="G411" s="600"/>
    </row>
    <row r="412" spans="1:7" ht="15.75" x14ac:dyDescent="0.25">
      <c r="A412" s="654"/>
      <c r="B412" s="594" t="s">
        <v>360</v>
      </c>
      <c r="C412" s="509">
        <v>2</v>
      </c>
      <c r="D412" s="600"/>
      <c r="E412" s="600"/>
      <c r="F412" s="600"/>
      <c r="G412" s="600"/>
    </row>
    <row r="413" spans="1:7" ht="15.75" x14ac:dyDescent="0.25">
      <c r="A413" s="654"/>
      <c r="B413" s="594" t="s">
        <v>317</v>
      </c>
      <c r="C413" s="509">
        <v>10</v>
      </c>
      <c r="D413" s="600"/>
      <c r="E413" s="600"/>
      <c r="F413" s="600"/>
      <c r="G413" s="600"/>
    </row>
    <row r="414" spans="1:7" ht="15.75" x14ac:dyDescent="0.25">
      <c r="A414" s="654"/>
      <c r="B414" s="594" t="s">
        <v>275</v>
      </c>
      <c r="C414" s="509">
        <v>15</v>
      </c>
      <c r="D414" s="600"/>
      <c r="E414" s="600"/>
      <c r="F414" s="600"/>
      <c r="G414" s="600"/>
    </row>
    <row r="415" spans="1:7" ht="15.75" x14ac:dyDescent="0.25">
      <c r="A415" s="654"/>
      <c r="B415" s="594" t="s">
        <v>285</v>
      </c>
      <c r="C415" s="509">
        <v>25</v>
      </c>
      <c r="D415" s="600"/>
      <c r="E415" s="600"/>
      <c r="F415" s="600"/>
      <c r="G415" s="600"/>
    </row>
    <row r="416" spans="1:7" ht="15.75" x14ac:dyDescent="0.25">
      <c r="A416" s="654"/>
      <c r="B416" s="594" t="s">
        <v>447</v>
      </c>
      <c r="C416" s="509">
        <v>1</v>
      </c>
      <c r="D416" s="600"/>
      <c r="E416" s="600"/>
      <c r="F416" s="600"/>
      <c r="G416" s="600"/>
    </row>
    <row r="417" spans="1:7" ht="15.75" x14ac:dyDescent="0.25">
      <c r="A417" s="654"/>
      <c r="B417" s="594" t="s">
        <v>363</v>
      </c>
      <c r="C417" s="509">
        <v>1</v>
      </c>
      <c r="D417" s="600"/>
      <c r="E417" s="600"/>
      <c r="F417" s="600"/>
      <c r="G417" s="600"/>
    </row>
    <row r="418" spans="1:7" ht="15.75" x14ac:dyDescent="0.25">
      <c r="A418" s="654"/>
      <c r="B418" s="594" t="s">
        <v>433</v>
      </c>
      <c r="C418" s="509">
        <v>8</v>
      </c>
      <c r="D418" s="600"/>
      <c r="E418" s="600"/>
      <c r="F418" s="600"/>
      <c r="G418" s="600"/>
    </row>
    <row r="419" spans="1:7" ht="15.75" x14ac:dyDescent="0.25">
      <c r="A419" s="654"/>
      <c r="B419" s="594"/>
      <c r="C419" s="509"/>
      <c r="D419" s="600"/>
      <c r="E419" s="600"/>
      <c r="F419" s="600"/>
      <c r="G419" s="600"/>
    </row>
    <row r="420" spans="1:7" ht="15.75" x14ac:dyDescent="0.25">
      <c r="A420" s="654"/>
      <c r="B420" s="594" t="s">
        <v>316</v>
      </c>
      <c r="C420" s="509">
        <v>13</v>
      </c>
      <c r="D420" s="600"/>
      <c r="E420" s="600"/>
      <c r="F420" s="600"/>
      <c r="G420" s="600"/>
    </row>
    <row r="421" spans="1:7" ht="15.75" x14ac:dyDescent="0.25">
      <c r="A421" s="654"/>
      <c r="B421" s="594" t="s">
        <v>313</v>
      </c>
      <c r="C421" s="509">
        <v>2</v>
      </c>
      <c r="D421" s="600"/>
      <c r="E421" s="600"/>
      <c r="F421" s="600"/>
      <c r="G421" s="600"/>
    </row>
    <row r="422" spans="1:7" ht="15.75" x14ac:dyDescent="0.25">
      <c r="A422" s="655"/>
      <c r="B422" s="594" t="s">
        <v>350</v>
      </c>
      <c r="C422" s="509">
        <v>14</v>
      </c>
      <c r="D422" s="600"/>
      <c r="E422" s="600"/>
      <c r="F422" s="600"/>
      <c r="G422" s="600"/>
    </row>
    <row r="423" spans="1:7" ht="15.75" x14ac:dyDescent="0.25">
      <c r="A423" s="590"/>
      <c r="B423" s="594"/>
      <c r="C423" s="509"/>
      <c r="D423" s="600"/>
      <c r="E423" s="600"/>
      <c r="F423" s="600"/>
      <c r="G423" s="600"/>
    </row>
    <row r="424" spans="1:7" ht="15.75" x14ac:dyDescent="0.25">
      <c r="A424" s="497" t="s">
        <v>218</v>
      </c>
      <c r="B424" s="594" t="s">
        <v>367</v>
      </c>
      <c r="C424" s="509">
        <v>4</v>
      </c>
      <c r="D424" s="600"/>
      <c r="E424" s="600"/>
      <c r="F424" s="600"/>
      <c r="G424" s="600"/>
    </row>
    <row r="425" spans="1:7" ht="15.75" x14ac:dyDescent="0.25">
      <c r="A425" s="633"/>
      <c r="B425" s="634"/>
      <c r="C425" s="560">
        <f>SUM(C356:C424)</f>
        <v>488</v>
      </c>
      <c r="D425" s="600"/>
      <c r="E425" s="600"/>
      <c r="F425" s="600"/>
      <c r="G425" s="600"/>
    </row>
    <row r="426" spans="1:7" ht="15.75" x14ac:dyDescent="0.25">
      <c r="A426" s="1287" t="s">
        <v>289</v>
      </c>
      <c r="B426" s="1287"/>
      <c r="C426" s="1287"/>
      <c r="D426" s="600"/>
      <c r="E426" s="600"/>
      <c r="F426" s="600"/>
      <c r="G426" s="600"/>
    </row>
    <row r="427" spans="1:7" ht="15.75" x14ac:dyDescent="0.25">
      <c r="A427" s="1197" t="s">
        <v>216</v>
      </c>
      <c r="B427" s="498" t="s">
        <v>367</v>
      </c>
      <c r="C427" s="499">
        <v>21</v>
      </c>
      <c r="D427" s="600"/>
      <c r="E427" s="600"/>
      <c r="F427" s="600"/>
      <c r="G427" s="600"/>
    </row>
    <row r="428" spans="1:7" ht="15.75" x14ac:dyDescent="0.25">
      <c r="A428" s="1199"/>
      <c r="B428" s="505" t="s">
        <v>281</v>
      </c>
      <c r="C428" s="505">
        <v>12</v>
      </c>
      <c r="D428" s="600"/>
      <c r="E428" s="600"/>
      <c r="F428" s="600"/>
      <c r="G428" s="600"/>
    </row>
    <row r="429" spans="1:7" ht="15.75" x14ac:dyDescent="0.25">
      <c r="A429" s="519"/>
      <c r="B429" s="513" t="s">
        <v>317</v>
      </c>
      <c r="C429" s="509">
        <v>4</v>
      </c>
      <c r="D429" s="600"/>
      <c r="E429" s="600"/>
      <c r="F429" s="600"/>
      <c r="G429" s="600"/>
    </row>
    <row r="430" spans="1:7" ht="15.75" x14ac:dyDescent="0.25">
      <c r="A430" s="1197" t="s">
        <v>21</v>
      </c>
      <c r="B430" s="505" t="s">
        <v>365</v>
      </c>
      <c r="C430" s="505">
        <v>1</v>
      </c>
      <c r="D430" s="600"/>
      <c r="E430" s="600"/>
      <c r="F430" s="600"/>
      <c r="G430" s="600"/>
    </row>
    <row r="431" spans="1:7" ht="15.75" x14ac:dyDescent="0.25">
      <c r="A431" s="1198"/>
      <c r="B431" s="513" t="s">
        <v>53</v>
      </c>
      <c r="C431" s="509">
        <v>4</v>
      </c>
      <c r="D431" s="600"/>
      <c r="E431" s="600"/>
      <c r="F431" s="600"/>
      <c r="G431" s="600"/>
    </row>
    <row r="432" spans="1:7" ht="15.75" x14ac:dyDescent="0.25">
      <c r="A432" s="1199"/>
      <c r="B432" s="513" t="s">
        <v>272</v>
      </c>
      <c r="C432" s="509">
        <v>5</v>
      </c>
      <c r="D432" s="600"/>
      <c r="E432" s="600"/>
      <c r="F432" s="600"/>
      <c r="G432" s="600"/>
    </row>
    <row r="433" spans="1:7" ht="15.75" x14ac:dyDescent="0.25">
      <c r="A433" s="1214" t="s">
        <v>279</v>
      </c>
      <c r="B433" s="513" t="s">
        <v>462</v>
      </c>
      <c r="C433" s="509">
        <v>2</v>
      </c>
      <c r="D433" s="600"/>
      <c r="E433" s="600"/>
      <c r="F433" s="600"/>
      <c r="G433" s="600"/>
    </row>
    <row r="434" spans="1:7" ht="15.75" x14ac:dyDescent="0.25">
      <c r="A434" s="1215"/>
      <c r="B434" s="513" t="s">
        <v>281</v>
      </c>
      <c r="C434" s="509">
        <v>1</v>
      </c>
      <c r="D434" s="600"/>
      <c r="E434" s="600"/>
      <c r="F434" s="600"/>
      <c r="G434" s="600"/>
    </row>
    <row r="435" spans="1:7" ht="15.75" x14ac:dyDescent="0.25">
      <c r="A435" s="1216"/>
      <c r="B435" s="513" t="s">
        <v>368</v>
      </c>
      <c r="C435" s="509">
        <v>9</v>
      </c>
      <c r="D435" s="600"/>
      <c r="E435" s="600"/>
      <c r="F435" s="600"/>
      <c r="G435" s="600"/>
    </row>
    <row r="436" spans="1:7" ht="15.75" x14ac:dyDescent="0.25">
      <c r="A436" s="477" t="s">
        <v>213</v>
      </c>
      <c r="B436" s="475" t="s">
        <v>466</v>
      </c>
      <c r="C436" s="475">
        <v>17</v>
      </c>
      <c r="D436" s="600"/>
      <c r="E436" s="600"/>
      <c r="F436" s="600"/>
      <c r="G436" s="600"/>
    </row>
    <row r="437" spans="1:7" ht="15.75" x14ac:dyDescent="0.25">
      <c r="A437" s="519" t="s">
        <v>279</v>
      </c>
      <c r="B437" s="513" t="s">
        <v>467</v>
      </c>
      <c r="C437" s="509">
        <v>26</v>
      </c>
      <c r="D437" s="600"/>
      <c r="E437" s="600"/>
      <c r="F437" s="600"/>
      <c r="G437" s="600"/>
    </row>
    <row r="438" spans="1:7" ht="15.75" x14ac:dyDescent="0.25">
      <c r="A438" s="1214" t="s">
        <v>254</v>
      </c>
      <c r="B438" s="513" t="s">
        <v>400</v>
      </c>
      <c r="C438" s="509">
        <v>19</v>
      </c>
      <c r="D438" s="600"/>
      <c r="E438" s="600"/>
      <c r="F438" s="600"/>
      <c r="G438" s="600"/>
    </row>
    <row r="439" spans="1:7" ht="15.75" x14ac:dyDescent="0.25">
      <c r="A439" s="1215"/>
      <c r="B439" s="513" t="s">
        <v>275</v>
      </c>
      <c r="C439" s="509">
        <v>15</v>
      </c>
      <c r="D439" s="600"/>
      <c r="E439" s="600"/>
      <c r="F439" s="600"/>
      <c r="G439" s="600"/>
    </row>
    <row r="440" spans="1:7" ht="15.75" x14ac:dyDescent="0.25">
      <c r="A440" s="1215"/>
      <c r="B440" s="513" t="s">
        <v>365</v>
      </c>
      <c r="C440" s="509">
        <v>3</v>
      </c>
      <c r="D440" s="600"/>
      <c r="E440" s="600"/>
      <c r="F440" s="600"/>
      <c r="G440" s="600"/>
    </row>
    <row r="441" spans="1:7" ht="15.75" x14ac:dyDescent="0.25">
      <c r="A441" s="1216"/>
      <c r="B441" s="513" t="s">
        <v>467</v>
      </c>
      <c r="C441" s="509">
        <v>1</v>
      </c>
      <c r="D441" s="600"/>
      <c r="E441" s="600"/>
      <c r="F441" s="600"/>
      <c r="G441" s="600"/>
    </row>
    <row r="442" spans="1:7" ht="15.75" x14ac:dyDescent="0.25">
      <c r="A442" s="1201" t="s">
        <v>140</v>
      </c>
      <c r="B442" s="475" t="s">
        <v>275</v>
      </c>
      <c r="C442" s="475">
        <v>6</v>
      </c>
      <c r="D442" s="600"/>
      <c r="E442" s="600"/>
      <c r="F442" s="600"/>
      <c r="G442" s="600"/>
    </row>
    <row r="443" spans="1:7" ht="15.75" x14ac:dyDescent="0.25">
      <c r="A443" s="1203"/>
      <c r="B443" s="475" t="s">
        <v>319</v>
      </c>
      <c r="C443" s="475">
        <v>11</v>
      </c>
      <c r="D443" s="600"/>
      <c r="E443" s="600"/>
      <c r="F443" s="600"/>
      <c r="G443" s="600"/>
    </row>
    <row r="444" spans="1:7" ht="15.75" x14ac:dyDescent="0.25">
      <c r="A444" s="1197" t="s">
        <v>186</v>
      </c>
      <c r="B444" s="594" t="s">
        <v>272</v>
      </c>
      <c r="C444" s="509">
        <v>10</v>
      </c>
      <c r="D444" s="600"/>
      <c r="E444" s="600"/>
      <c r="F444" s="600"/>
      <c r="G444" s="600"/>
    </row>
    <row r="445" spans="1:7" ht="15.75" x14ac:dyDescent="0.25">
      <c r="A445" s="1198"/>
      <c r="B445" s="594" t="s">
        <v>285</v>
      </c>
      <c r="C445" s="509">
        <v>1</v>
      </c>
      <c r="D445" s="600"/>
      <c r="E445" s="600"/>
      <c r="F445" s="600"/>
      <c r="G445" s="600"/>
    </row>
    <row r="446" spans="1:7" ht="15.75" x14ac:dyDescent="0.25">
      <c r="A446" s="1198"/>
      <c r="B446" s="594" t="s">
        <v>276</v>
      </c>
      <c r="C446" s="509">
        <v>4</v>
      </c>
      <c r="D446" s="600"/>
      <c r="E446" s="600"/>
      <c r="F446" s="600"/>
      <c r="G446" s="600"/>
    </row>
    <row r="447" spans="1:7" ht="15.75" x14ac:dyDescent="0.25">
      <c r="A447" s="1198"/>
      <c r="B447" s="594" t="s">
        <v>275</v>
      </c>
      <c r="C447" s="509">
        <v>7</v>
      </c>
      <c r="D447" s="600"/>
      <c r="E447" s="600"/>
      <c r="F447" s="600"/>
      <c r="G447" s="600"/>
    </row>
    <row r="448" spans="1:7" ht="15.75" x14ac:dyDescent="0.25">
      <c r="A448" s="1198"/>
      <c r="B448" s="594" t="s">
        <v>441</v>
      </c>
      <c r="C448" s="509">
        <v>11</v>
      </c>
      <c r="D448" s="600"/>
      <c r="E448" s="600"/>
      <c r="F448" s="600"/>
      <c r="G448" s="600"/>
    </row>
    <row r="449" spans="1:7" ht="15.75" x14ac:dyDescent="0.25">
      <c r="A449" s="1198"/>
      <c r="B449" s="594" t="s">
        <v>367</v>
      </c>
      <c r="C449" s="509">
        <v>5</v>
      </c>
      <c r="D449" s="600"/>
      <c r="E449" s="600"/>
      <c r="F449" s="600"/>
      <c r="G449" s="600"/>
    </row>
    <row r="450" spans="1:7" ht="15.75" x14ac:dyDescent="0.25">
      <c r="A450" s="1199"/>
      <c r="B450" s="594" t="s">
        <v>317</v>
      </c>
      <c r="C450" s="509">
        <v>7</v>
      </c>
      <c r="D450" s="600"/>
      <c r="E450" s="600"/>
      <c r="F450" s="600"/>
      <c r="G450" s="600"/>
    </row>
    <row r="451" spans="1:7" ht="15.75" x14ac:dyDescent="0.25">
      <c r="A451" s="477" t="s">
        <v>217</v>
      </c>
      <c r="B451" s="475" t="s">
        <v>442</v>
      </c>
      <c r="C451" s="475">
        <v>1</v>
      </c>
      <c r="D451" s="600"/>
      <c r="E451" s="600"/>
      <c r="F451" s="600"/>
      <c r="G451" s="600"/>
    </row>
    <row r="452" spans="1:7" ht="15.75" x14ac:dyDescent="0.25">
      <c r="A452" s="497" t="s">
        <v>425</v>
      </c>
      <c r="B452" s="498" t="s">
        <v>378</v>
      </c>
      <c r="C452" s="499">
        <v>7</v>
      </c>
      <c r="D452" s="600"/>
      <c r="E452" s="600"/>
      <c r="F452" s="600"/>
      <c r="G452" s="600"/>
    </row>
    <row r="453" spans="1:7" ht="15.75" x14ac:dyDescent="0.25">
      <c r="A453" s="594" t="s">
        <v>196</v>
      </c>
      <c r="B453" s="509" t="s">
        <v>53</v>
      </c>
      <c r="C453" s="509">
        <v>1</v>
      </c>
      <c r="D453" s="600"/>
      <c r="E453" s="600"/>
      <c r="F453" s="600"/>
      <c r="G453" s="600"/>
    </row>
    <row r="454" spans="1:7" ht="15.75" x14ac:dyDescent="0.25">
      <c r="A454" s="1214" t="s">
        <v>120</v>
      </c>
      <c r="B454" s="513" t="s">
        <v>454</v>
      </c>
      <c r="C454" s="497">
        <v>1</v>
      </c>
      <c r="D454" s="600"/>
      <c r="E454" s="600"/>
      <c r="F454" s="600"/>
      <c r="G454" s="600"/>
    </row>
    <row r="455" spans="1:7" ht="15.75" x14ac:dyDescent="0.25">
      <c r="A455" s="1215"/>
      <c r="B455" s="513" t="s">
        <v>374</v>
      </c>
      <c r="C455" s="509">
        <v>1</v>
      </c>
      <c r="D455" s="600"/>
      <c r="E455" s="600"/>
      <c r="F455" s="600"/>
      <c r="G455" s="600"/>
    </row>
    <row r="456" spans="1:7" ht="15.75" x14ac:dyDescent="0.25">
      <c r="A456" s="1216"/>
      <c r="B456" s="513" t="s">
        <v>468</v>
      </c>
      <c r="C456" s="509">
        <v>7</v>
      </c>
      <c r="D456" s="600"/>
      <c r="E456" s="600"/>
      <c r="F456" s="600"/>
      <c r="G456" s="600"/>
    </row>
    <row r="457" spans="1:7" ht="15.75" x14ac:dyDescent="0.25">
      <c r="A457" s="1214" t="s">
        <v>428</v>
      </c>
      <c r="B457" s="513" t="s">
        <v>365</v>
      </c>
      <c r="C457" s="509">
        <v>10</v>
      </c>
      <c r="D457" s="600"/>
      <c r="E457" s="600"/>
      <c r="F457" s="600"/>
      <c r="G457" s="600"/>
    </row>
    <row r="458" spans="1:7" ht="15.75" x14ac:dyDescent="0.25">
      <c r="A458" s="1215"/>
      <c r="B458" s="513" t="s">
        <v>455</v>
      </c>
      <c r="C458" s="509">
        <v>1</v>
      </c>
      <c r="D458" s="600"/>
      <c r="E458" s="600"/>
      <c r="F458" s="600"/>
      <c r="G458" s="600"/>
    </row>
    <row r="459" spans="1:7" x14ac:dyDescent="0.25">
      <c r="A459" s="1216"/>
      <c r="B459" s="513" t="s">
        <v>272</v>
      </c>
      <c r="C459" s="509">
        <v>1</v>
      </c>
    </row>
    <row r="460" spans="1:7" x14ac:dyDescent="0.25">
      <c r="A460" s="497" t="s">
        <v>429</v>
      </c>
      <c r="B460" s="498" t="s">
        <v>419</v>
      </c>
      <c r="C460" s="499">
        <v>2</v>
      </c>
    </row>
    <row r="461" spans="1:7" x14ac:dyDescent="0.25">
      <c r="A461" s="497" t="s">
        <v>21</v>
      </c>
      <c r="B461" s="498" t="s">
        <v>325</v>
      </c>
      <c r="C461" s="499">
        <v>18</v>
      </c>
    </row>
    <row r="462" spans="1:7" x14ac:dyDescent="0.25">
      <c r="A462" s="497" t="s">
        <v>140</v>
      </c>
      <c r="B462" s="498" t="s">
        <v>322</v>
      </c>
      <c r="C462" s="499">
        <v>78</v>
      </c>
    </row>
    <row r="463" spans="1:7" x14ac:dyDescent="0.25">
      <c r="A463" s="1201" t="s">
        <v>141</v>
      </c>
      <c r="B463" s="475" t="s">
        <v>275</v>
      </c>
      <c r="C463" s="475">
        <v>1</v>
      </c>
    </row>
    <row r="464" spans="1:7" x14ac:dyDescent="0.25">
      <c r="A464" s="1202"/>
      <c r="B464" s="513" t="s">
        <v>285</v>
      </c>
      <c r="C464" s="497">
        <v>5</v>
      </c>
    </row>
    <row r="465" spans="1:3" x14ac:dyDescent="0.25">
      <c r="A465" s="1202"/>
      <c r="B465" s="513" t="s">
        <v>441</v>
      </c>
      <c r="C465" s="497">
        <v>1</v>
      </c>
    </row>
    <row r="466" spans="1:3" x14ac:dyDescent="0.25">
      <c r="A466" s="1203"/>
      <c r="B466" s="513" t="s">
        <v>378</v>
      </c>
      <c r="C466" s="497">
        <v>2</v>
      </c>
    </row>
    <row r="467" spans="1:3" x14ac:dyDescent="0.25">
      <c r="A467" s="597"/>
      <c r="B467" s="513"/>
      <c r="C467" s="497"/>
    </row>
    <row r="468" spans="1:3" x14ac:dyDescent="0.25">
      <c r="A468" s="1214" t="s">
        <v>309</v>
      </c>
      <c r="B468" s="513" t="s">
        <v>312</v>
      </c>
      <c r="C468" s="509">
        <v>3</v>
      </c>
    </row>
    <row r="469" spans="1:3" x14ac:dyDescent="0.25">
      <c r="A469" s="1215"/>
      <c r="B469" s="513" t="s">
        <v>449</v>
      </c>
      <c r="C469" s="509">
        <v>10</v>
      </c>
    </row>
    <row r="470" spans="1:3" x14ac:dyDescent="0.25">
      <c r="A470" s="1215"/>
      <c r="B470" s="513" t="s">
        <v>469</v>
      </c>
      <c r="C470" s="509">
        <v>3</v>
      </c>
    </row>
    <row r="471" spans="1:3" x14ac:dyDescent="0.25">
      <c r="A471" s="1215"/>
      <c r="B471" s="513" t="s">
        <v>368</v>
      </c>
      <c r="C471" s="509">
        <v>6</v>
      </c>
    </row>
    <row r="472" spans="1:3" x14ac:dyDescent="0.25">
      <c r="A472" s="1215"/>
      <c r="B472" s="513" t="s">
        <v>310</v>
      </c>
      <c r="C472" s="509">
        <v>46</v>
      </c>
    </row>
    <row r="473" spans="1:3" x14ac:dyDescent="0.25">
      <c r="A473" s="1215"/>
      <c r="B473" s="513" t="s">
        <v>360</v>
      </c>
      <c r="C473" s="509">
        <v>1</v>
      </c>
    </row>
    <row r="474" spans="1:3" x14ac:dyDescent="0.25">
      <c r="A474" s="1215"/>
      <c r="B474" s="513" t="s">
        <v>372</v>
      </c>
      <c r="C474" s="509">
        <v>50</v>
      </c>
    </row>
    <row r="475" spans="1:3" x14ac:dyDescent="0.25">
      <c r="A475" s="1215"/>
      <c r="B475" s="513" t="s">
        <v>433</v>
      </c>
      <c r="C475" s="509">
        <v>4</v>
      </c>
    </row>
    <row r="476" spans="1:3" x14ac:dyDescent="0.25">
      <c r="A476" s="1215"/>
      <c r="B476" s="513" t="s">
        <v>275</v>
      </c>
      <c r="C476" s="509">
        <v>27</v>
      </c>
    </row>
    <row r="477" spans="1:3" x14ac:dyDescent="0.25">
      <c r="A477" s="1215"/>
      <c r="B477" s="513" t="s">
        <v>285</v>
      </c>
      <c r="C477" s="509">
        <v>27</v>
      </c>
    </row>
    <row r="478" spans="1:3" x14ac:dyDescent="0.25">
      <c r="A478" s="1215"/>
      <c r="B478" s="513" t="s">
        <v>447</v>
      </c>
      <c r="C478" s="509">
        <v>6</v>
      </c>
    </row>
    <row r="479" spans="1:3" x14ac:dyDescent="0.25">
      <c r="A479" s="1215"/>
      <c r="B479" s="513" t="s">
        <v>363</v>
      </c>
      <c r="C479" s="509">
        <v>1</v>
      </c>
    </row>
    <row r="480" spans="1:3" x14ac:dyDescent="0.25">
      <c r="A480" s="1215"/>
      <c r="B480" s="513" t="s">
        <v>433</v>
      </c>
      <c r="C480" s="509">
        <v>4</v>
      </c>
    </row>
    <row r="481" spans="1:3" x14ac:dyDescent="0.25">
      <c r="A481" s="1216"/>
      <c r="B481" s="513" t="s">
        <v>439</v>
      </c>
      <c r="C481" s="509">
        <v>13</v>
      </c>
    </row>
    <row r="482" spans="1:3" x14ac:dyDescent="0.25">
      <c r="A482" s="497" t="s">
        <v>218</v>
      </c>
      <c r="B482" s="594" t="s">
        <v>313</v>
      </c>
      <c r="C482" s="509">
        <v>3</v>
      </c>
    </row>
    <row r="483" spans="1:3" x14ac:dyDescent="0.25">
      <c r="A483" s="633"/>
      <c r="B483" s="634"/>
      <c r="C483" s="560">
        <f>SUM(C427:C482)</f>
        <v>543</v>
      </c>
    </row>
    <row r="484" spans="1:3" x14ac:dyDescent="0.25">
      <c r="A484" s="1287" t="s">
        <v>471</v>
      </c>
      <c r="B484" s="1287"/>
      <c r="C484" s="1287"/>
    </row>
    <row r="485" spans="1:3" x14ac:dyDescent="0.25">
      <c r="A485" s="522" t="s">
        <v>309</v>
      </c>
      <c r="B485" s="522" t="s">
        <v>470</v>
      </c>
      <c r="C485" s="522">
        <v>1</v>
      </c>
    </row>
    <row r="486" spans="1:3" x14ac:dyDescent="0.25">
      <c r="A486" s="522" t="s">
        <v>279</v>
      </c>
      <c r="B486" s="522" t="s">
        <v>325</v>
      </c>
      <c r="C486" s="522">
        <v>1</v>
      </c>
    </row>
    <row r="487" spans="1:3" x14ac:dyDescent="0.25">
      <c r="A487" s="1218" t="s">
        <v>211</v>
      </c>
      <c r="B487" s="1218" t="s">
        <v>275</v>
      </c>
      <c r="C487" s="1292">
        <v>5</v>
      </c>
    </row>
    <row r="488" spans="1:3" ht="1.5" customHeight="1" x14ac:dyDescent="0.25">
      <c r="A488" s="1219"/>
      <c r="B488" s="1219"/>
      <c r="C488" s="1293"/>
    </row>
    <row r="489" spans="1:3" ht="15" hidden="1" customHeight="1" x14ac:dyDescent="0.25">
      <c r="A489" s="1219"/>
      <c r="B489" s="1219"/>
      <c r="C489" s="1293"/>
    </row>
    <row r="490" spans="1:3" ht="15" hidden="1" customHeight="1" x14ac:dyDescent="0.25">
      <c r="A490" s="1219"/>
      <c r="B490" s="1219"/>
      <c r="C490" s="1293"/>
    </row>
    <row r="491" spans="1:3" ht="14.25" hidden="1" customHeight="1" x14ac:dyDescent="0.25">
      <c r="A491" s="1219"/>
      <c r="B491" s="1220"/>
      <c r="C491" s="1294"/>
    </row>
    <row r="492" spans="1:3" x14ac:dyDescent="0.25">
      <c r="A492" s="1219"/>
      <c r="B492" s="1218" t="s">
        <v>276</v>
      </c>
      <c r="C492" s="1292">
        <v>3</v>
      </c>
    </row>
    <row r="493" spans="1:3" ht="2.25" customHeight="1" x14ac:dyDescent="0.25">
      <c r="A493" s="1219"/>
      <c r="B493" s="1219"/>
      <c r="C493" s="1293"/>
    </row>
    <row r="494" spans="1:3" ht="15" hidden="1" customHeight="1" x14ac:dyDescent="0.25">
      <c r="A494" s="1220"/>
      <c r="B494" s="1220"/>
      <c r="C494" s="1294"/>
    </row>
    <row r="495" spans="1:3" x14ac:dyDescent="0.25">
      <c r="A495" s="522" t="s">
        <v>309</v>
      </c>
      <c r="B495" s="522" t="s">
        <v>275</v>
      </c>
      <c r="C495" s="522">
        <v>1</v>
      </c>
    </row>
    <row r="496" spans="1:3" x14ac:dyDescent="0.25">
      <c r="A496" s="522"/>
      <c r="B496" s="522"/>
      <c r="C496" s="544">
        <f>SUM(C485:C495)</f>
        <v>11</v>
      </c>
    </row>
    <row r="497" spans="1:5" x14ac:dyDescent="0.25">
      <c r="A497" s="1288" t="s">
        <v>472</v>
      </c>
      <c r="B497" s="1288"/>
      <c r="C497" s="1288"/>
    </row>
    <row r="498" spans="1:5" x14ac:dyDescent="0.25">
      <c r="A498" s="522" t="s">
        <v>309</v>
      </c>
      <c r="B498" s="522" t="s">
        <v>434</v>
      </c>
      <c r="C498" s="522">
        <v>1</v>
      </c>
    </row>
    <row r="499" spans="1:5" x14ac:dyDescent="0.25">
      <c r="A499" s="522"/>
      <c r="B499" s="522"/>
      <c r="C499" s="544">
        <f>SUM(C498)</f>
        <v>1</v>
      </c>
    </row>
    <row r="500" spans="1:5" x14ac:dyDescent="0.25">
      <c r="A500" s="1288" t="s">
        <v>473</v>
      </c>
      <c r="B500" s="1288"/>
      <c r="C500" s="1288"/>
    </row>
    <row r="501" spans="1:5" x14ac:dyDescent="0.25">
      <c r="A501" s="535" t="s">
        <v>254</v>
      </c>
      <c r="B501" s="541" t="s">
        <v>340</v>
      </c>
      <c r="C501" s="535">
        <v>1</v>
      </c>
    </row>
    <row r="502" spans="1:5" ht="12.75" customHeight="1" x14ac:dyDescent="0.25">
      <c r="A502" s="1242" t="s">
        <v>393</v>
      </c>
      <c r="B502" s="1289" t="s">
        <v>394</v>
      </c>
      <c r="C502" s="1246">
        <v>8</v>
      </c>
      <c r="D502" s="10"/>
      <c r="E502" s="10"/>
    </row>
    <row r="503" spans="1:5" hidden="1" x14ac:dyDescent="0.25">
      <c r="A503" s="1243"/>
      <c r="B503" s="1290"/>
      <c r="C503" s="1246"/>
      <c r="D503" s="10"/>
      <c r="E503" s="10"/>
    </row>
    <row r="504" spans="1:5" hidden="1" x14ac:dyDescent="0.25">
      <c r="A504" s="1243"/>
      <c r="B504" s="1290"/>
      <c r="C504" s="1246"/>
      <c r="D504" s="10"/>
      <c r="E504" s="10"/>
    </row>
    <row r="505" spans="1:5" ht="0.75" customHeight="1" x14ac:dyDescent="0.25">
      <c r="A505" s="1243"/>
      <c r="B505" s="1290"/>
      <c r="C505" s="1246"/>
      <c r="D505" s="10"/>
      <c r="E505" s="10"/>
    </row>
    <row r="506" spans="1:5" ht="15" hidden="1" customHeight="1" x14ac:dyDescent="0.25">
      <c r="A506" s="1243"/>
      <c r="B506" s="1290"/>
      <c r="C506" s="1246"/>
      <c r="D506" s="10"/>
      <c r="E506" s="10"/>
    </row>
    <row r="507" spans="1:5" ht="15" hidden="1" customHeight="1" x14ac:dyDescent="0.25">
      <c r="A507" s="1243"/>
      <c r="B507" s="1290"/>
      <c r="C507" s="1246"/>
      <c r="D507" s="10"/>
      <c r="E507" s="10"/>
    </row>
    <row r="508" spans="1:5" ht="15" hidden="1" customHeight="1" x14ac:dyDescent="0.25">
      <c r="A508" s="1243"/>
      <c r="B508" s="1290"/>
      <c r="C508" s="1246"/>
      <c r="D508" s="10"/>
      <c r="E508" s="10"/>
    </row>
    <row r="509" spans="1:5" ht="15" hidden="1" customHeight="1" x14ac:dyDescent="0.25">
      <c r="A509" s="1243"/>
      <c r="B509" s="1291"/>
      <c r="C509" s="1246"/>
      <c r="D509" s="10"/>
      <c r="E509" s="10"/>
    </row>
    <row r="510" spans="1:5" x14ac:dyDescent="0.25">
      <c r="A510" s="1244"/>
      <c r="B510" s="530"/>
      <c r="C510" s="637">
        <f>SUM(C501:C509)</f>
        <v>9</v>
      </c>
      <c r="D510" s="10"/>
      <c r="E510" s="10"/>
    </row>
    <row r="511" spans="1:5" x14ac:dyDescent="0.25">
      <c r="A511" s="1299" t="s">
        <v>477</v>
      </c>
      <c r="B511" s="1300"/>
      <c r="C511" s="1300"/>
      <c r="D511" s="10"/>
      <c r="E511" s="10"/>
    </row>
    <row r="512" spans="1:5" x14ac:dyDescent="0.25">
      <c r="A512" s="640" t="s">
        <v>219</v>
      </c>
      <c r="B512" s="641" t="s">
        <v>475</v>
      </c>
      <c r="C512" s="642">
        <v>1</v>
      </c>
      <c r="D512" s="638"/>
      <c r="E512" s="10"/>
    </row>
    <row r="513" spans="1:5" x14ac:dyDescent="0.25">
      <c r="A513" s="640" t="s">
        <v>254</v>
      </c>
      <c r="B513" s="641" t="s">
        <v>475</v>
      </c>
      <c r="C513" s="643">
        <v>1</v>
      </c>
      <c r="D513" s="10"/>
      <c r="E513" s="639"/>
    </row>
    <row r="514" spans="1:5" x14ac:dyDescent="0.25">
      <c r="A514" s="640" t="s">
        <v>254</v>
      </c>
      <c r="B514" s="641" t="s">
        <v>450</v>
      </c>
      <c r="C514" s="644">
        <v>1</v>
      </c>
      <c r="D514" s="638"/>
      <c r="E514" s="639"/>
    </row>
    <row r="515" spans="1:5" x14ac:dyDescent="0.25">
      <c r="A515" s="1297" t="s">
        <v>171</v>
      </c>
      <c r="B515" s="641" t="s">
        <v>285</v>
      </c>
      <c r="C515" s="643">
        <v>1</v>
      </c>
      <c r="D515" s="10"/>
      <c r="E515" s="639"/>
    </row>
    <row r="516" spans="1:5" x14ac:dyDescent="0.25">
      <c r="A516" s="1298"/>
      <c r="B516" s="641" t="s">
        <v>285</v>
      </c>
      <c r="C516" s="643">
        <v>1</v>
      </c>
      <c r="D516" s="10"/>
      <c r="E516" s="639"/>
    </row>
    <row r="517" spans="1:5" ht="30" x14ac:dyDescent="0.25">
      <c r="A517" s="640" t="s">
        <v>171</v>
      </c>
      <c r="B517" s="641" t="s">
        <v>285</v>
      </c>
      <c r="C517" s="644">
        <v>1</v>
      </c>
      <c r="D517" s="638"/>
      <c r="E517" s="639"/>
    </row>
    <row r="518" spans="1:5" x14ac:dyDescent="0.25">
      <c r="A518" s="640" t="s">
        <v>217</v>
      </c>
      <c r="B518" s="641" t="s">
        <v>327</v>
      </c>
      <c r="C518" s="644">
        <v>1</v>
      </c>
      <c r="D518" s="638"/>
      <c r="E518" s="639"/>
    </row>
    <row r="519" spans="1:5" x14ac:dyDescent="0.25">
      <c r="A519" s="640" t="s">
        <v>187</v>
      </c>
      <c r="B519" s="641" t="s">
        <v>423</v>
      </c>
      <c r="C519" s="643">
        <v>1</v>
      </c>
      <c r="D519" s="10"/>
      <c r="E519" s="639"/>
    </row>
    <row r="520" spans="1:5" x14ac:dyDescent="0.25">
      <c r="A520" s="640" t="s">
        <v>141</v>
      </c>
      <c r="B520" s="641" t="s">
        <v>475</v>
      </c>
      <c r="C520" s="642">
        <v>1</v>
      </c>
      <c r="D520" s="638"/>
      <c r="E520" s="10"/>
    </row>
    <row r="521" spans="1:5" x14ac:dyDescent="0.25">
      <c r="A521" s="640" t="s">
        <v>141</v>
      </c>
      <c r="B521" s="641" t="s">
        <v>475</v>
      </c>
      <c r="C521" s="643">
        <v>1</v>
      </c>
      <c r="D521" s="10"/>
      <c r="E521" s="639"/>
    </row>
    <row r="522" spans="1:5" x14ac:dyDescent="0.25">
      <c r="A522" s="640" t="s">
        <v>255</v>
      </c>
      <c r="B522" s="641" t="s">
        <v>476</v>
      </c>
      <c r="C522" s="642">
        <v>1</v>
      </c>
      <c r="D522" s="638"/>
      <c r="E522" s="10"/>
    </row>
    <row r="523" spans="1:5" x14ac:dyDescent="0.25">
      <c r="A523" s="640" t="s">
        <v>141</v>
      </c>
      <c r="B523" s="641" t="s">
        <v>350</v>
      </c>
      <c r="C523" s="643">
        <v>1</v>
      </c>
      <c r="D523" s="10"/>
      <c r="E523" s="639"/>
    </row>
    <row r="524" spans="1:5" x14ac:dyDescent="0.25">
      <c r="A524" s="640" t="s">
        <v>474</v>
      </c>
      <c r="B524" s="641" t="s">
        <v>475</v>
      </c>
      <c r="C524" s="642">
        <v>1</v>
      </c>
      <c r="D524" s="638"/>
      <c r="E524" s="10"/>
    </row>
    <row r="525" spans="1:5" x14ac:dyDescent="0.25">
      <c r="A525" s="640" t="s">
        <v>309</v>
      </c>
      <c r="B525" s="641" t="s">
        <v>331</v>
      </c>
      <c r="C525" s="642">
        <v>1</v>
      </c>
      <c r="D525" s="638"/>
      <c r="E525" s="10"/>
    </row>
    <row r="526" spans="1:5" x14ac:dyDescent="0.25">
      <c r="A526" s="640" t="s">
        <v>309</v>
      </c>
      <c r="B526" s="641" t="s">
        <v>319</v>
      </c>
      <c r="C526" s="644">
        <v>1</v>
      </c>
      <c r="D526" s="638"/>
      <c r="E526" s="639"/>
    </row>
    <row r="527" spans="1:5" x14ac:dyDescent="0.25">
      <c r="A527" s="640" t="s">
        <v>212</v>
      </c>
      <c r="B527" s="641" t="s">
        <v>327</v>
      </c>
      <c r="C527" s="642">
        <v>1</v>
      </c>
      <c r="D527" s="638"/>
      <c r="E527" s="10"/>
    </row>
    <row r="528" spans="1:5" x14ac:dyDescent="0.25">
      <c r="A528" s="562"/>
      <c r="B528" s="10"/>
      <c r="C528" s="636">
        <f>SUM(C512:C527)</f>
        <v>16</v>
      </c>
      <c r="D528" s="10"/>
      <c r="E528" s="10"/>
    </row>
    <row r="529" spans="1:5" x14ac:dyDescent="0.25">
      <c r="A529" s="562"/>
      <c r="B529" s="10"/>
      <c r="C529" s="636"/>
      <c r="D529" s="10"/>
      <c r="E529" s="10"/>
    </row>
    <row r="530" spans="1:5" x14ac:dyDescent="0.25">
      <c r="A530" s="1301" t="s">
        <v>479</v>
      </c>
      <c r="B530" s="1301"/>
      <c r="C530" s="1301"/>
      <c r="D530" s="10"/>
      <c r="E530" s="10"/>
    </row>
    <row r="531" spans="1:5" x14ac:dyDescent="0.25">
      <c r="A531" s="530" t="s">
        <v>187</v>
      </c>
      <c r="B531" s="530" t="s">
        <v>478</v>
      </c>
      <c r="C531" s="645">
        <v>1</v>
      </c>
    </row>
    <row r="532" spans="1:5" x14ac:dyDescent="0.25">
      <c r="A532" s="530" t="s">
        <v>309</v>
      </c>
      <c r="B532" s="530" t="s">
        <v>478</v>
      </c>
      <c r="C532" s="645">
        <v>1</v>
      </c>
    </row>
    <row r="533" spans="1:5" x14ac:dyDescent="0.25">
      <c r="A533" s="562"/>
      <c r="B533" s="10"/>
      <c r="C533" s="636">
        <f>SUM(C531:C532)</f>
        <v>2</v>
      </c>
    </row>
    <row r="535" spans="1:5" x14ac:dyDescent="0.25">
      <c r="A535" s="1253" t="s">
        <v>246</v>
      </c>
      <c r="B535" s="1253"/>
      <c r="C535" s="1253"/>
      <c r="D535" s="1253"/>
    </row>
    <row r="536" spans="1:5" x14ac:dyDescent="0.25">
      <c r="A536" s="1295" t="s">
        <v>63</v>
      </c>
      <c r="B536" s="1295"/>
      <c r="C536" s="1295"/>
      <c r="D536" s="598"/>
    </row>
    <row r="537" spans="1:5" x14ac:dyDescent="0.25">
      <c r="A537" s="1296"/>
      <c r="B537" s="1296"/>
      <c r="C537" s="1296"/>
      <c r="D537" s="598"/>
    </row>
    <row r="538" spans="1:5" ht="15" customHeight="1" x14ac:dyDescent="0.25">
      <c r="A538" s="606" t="s">
        <v>303</v>
      </c>
      <c r="B538" s="607"/>
      <c r="C538" s="609">
        <f>C73+C147+C223+C297+C354+C425+C483</f>
        <v>2461</v>
      </c>
      <c r="D538" s="10"/>
    </row>
    <row r="539" spans="1:5" x14ac:dyDescent="0.25">
      <c r="A539" s="606" t="s">
        <v>302</v>
      </c>
      <c r="B539" s="587" t="s">
        <v>56</v>
      </c>
      <c r="C539" s="609">
        <f>C73</f>
        <v>202</v>
      </c>
      <c r="D539" s="10"/>
    </row>
    <row r="540" spans="1:5" x14ac:dyDescent="0.25">
      <c r="A540" s="606"/>
      <c r="B540" s="455" t="s">
        <v>27</v>
      </c>
      <c r="C540" s="462">
        <f>D487+D488+D489</f>
        <v>0</v>
      </c>
    </row>
    <row r="541" spans="1:5" x14ac:dyDescent="0.25">
      <c r="A541" s="585"/>
      <c r="B541" s="608" t="s">
        <v>68</v>
      </c>
      <c r="C541" s="465">
        <f>C528</f>
        <v>16</v>
      </c>
    </row>
    <row r="542" spans="1:5" x14ac:dyDescent="0.25">
      <c r="A542" s="456"/>
      <c r="B542" s="456" t="s">
        <v>60</v>
      </c>
      <c r="C542" s="458">
        <f>C533</f>
        <v>2</v>
      </c>
    </row>
    <row r="543" spans="1:5" x14ac:dyDescent="0.25">
      <c r="A543" s="595"/>
      <c r="B543" s="456" t="s">
        <v>59</v>
      </c>
      <c r="C543" s="466">
        <f>C496+C499+C510</f>
        <v>21</v>
      </c>
    </row>
    <row r="544" spans="1:5" x14ac:dyDescent="0.25">
      <c r="A544" s="595"/>
      <c r="B544" s="595"/>
      <c r="C544" s="595"/>
      <c r="D544" s="595"/>
    </row>
    <row r="545" spans="1:4" x14ac:dyDescent="0.25">
      <c r="A545" s="583" t="s">
        <v>74</v>
      </c>
      <c r="B545" s="595"/>
      <c r="C545" s="467"/>
      <c r="D545" s="595"/>
    </row>
    <row r="546" spans="1:4" x14ac:dyDescent="0.25">
      <c r="A546" s="584" t="s">
        <v>228</v>
      </c>
      <c r="B546" s="1217"/>
      <c r="C546" s="1217"/>
      <c r="D546" s="1217"/>
    </row>
    <row r="547" spans="1:4" x14ac:dyDescent="0.25">
      <c r="A547" s="584" t="s">
        <v>76</v>
      </c>
      <c r="B547" s="595"/>
      <c r="C547" s="595"/>
      <c r="D547" s="595"/>
    </row>
    <row r="548" spans="1:4" x14ac:dyDescent="0.25">
      <c r="A548" s="580" t="s">
        <v>77</v>
      </c>
      <c r="B548" s="595"/>
      <c r="C548" s="595"/>
      <c r="D548" s="595"/>
    </row>
    <row r="549" spans="1:4" x14ac:dyDescent="0.25">
      <c r="A549" s="584" t="s">
        <v>78</v>
      </c>
      <c r="B549" s="595"/>
      <c r="C549" s="595"/>
      <c r="D549" s="595"/>
    </row>
    <row r="550" spans="1:4" x14ac:dyDescent="0.25">
      <c r="A550" s="595"/>
      <c r="B550" s="595"/>
      <c r="C550" s="595"/>
      <c r="D550" s="595"/>
    </row>
    <row r="551" spans="1:4" x14ac:dyDescent="0.25">
      <c r="A551" s="595"/>
      <c r="B551" s="595"/>
      <c r="C551" s="595"/>
      <c r="D551" s="595"/>
    </row>
    <row r="552" spans="1:4" x14ac:dyDescent="0.25">
      <c r="A552" s="595"/>
      <c r="B552" s="595"/>
      <c r="C552" s="595"/>
      <c r="D552" s="595"/>
    </row>
    <row r="553" spans="1:4" x14ac:dyDescent="0.25">
      <c r="A553" s="1217" t="s">
        <v>83</v>
      </c>
      <c r="B553" s="1217"/>
      <c r="C553" s="464" t="s">
        <v>221</v>
      </c>
      <c r="D553" s="456"/>
    </row>
    <row r="554" spans="1:4" x14ac:dyDescent="0.25">
      <c r="A554" s="595"/>
      <c r="B554" s="595"/>
      <c r="C554" s="595"/>
      <c r="D554" s="595"/>
    </row>
    <row r="555" spans="1:4" x14ac:dyDescent="0.25">
      <c r="A555" s="1217" t="s">
        <v>236</v>
      </c>
      <c r="B555" s="1217"/>
      <c r="C555" s="464" t="s">
        <v>84</v>
      </c>
      <c r="D555" s="456"/>
    </row>
    <row r="556" spans="1:4" x14ac:dyDescent="0.25">
      <c r="A556" s="595"/>
      <c r="B556" s="595"/>
      <c r="C556" s="595"/>
      <c r="D556" s="595"/>
    </row>
    <row r="557" spans="1:4" x14ac:dyDescent="0.25">
      <c r="A557" s="1217" t="s">
        <v>164</v>
      </c>
      <c r="B557" s="1217"/>
      <c r="C557" s="1250"/>
      <c r="D557" s="1250"/>
    </row>
    <row r="558" spans="1:4" x14ac:dyDescent="0.25">
      <c r="A558" s="595"/>
      <c r="B558" s="595"/>
      <c r="C558" s="464" t="s">
        <v>237</v>
      </c>
      <c r="D558" s="599"/>
    </row>
    <row r="559" spans="1:4" x14ac:dyDescent="0.25">
      <c r="A559" s="595"/>
      <c r="B559" s="595"/>
      <c r="C559" s="464"/>
      <c r="D559" s="599"/>
    </row>
    <row r="560" spans="1:4" x14ac:dyDescent="0.25">
      <c r="A560" s="595"/>
      <c r="B560" s="595"/>
      <c r="C560" s="464" t="s">
        <v>249</v>
      </c>
      <c r="D560" s="456"/>
    </row>
    <row r="561" spans="1:4" x14ac:dyDescent="0.25">
      <c r="A561" s="595"/>
      <c r="B561" s="595"/>
      <c r="C561" s="595"/>
      <c r="D561" s="595"/>
    </row>
    <row r="562" spans="1:4" x14ac:dyDescent="0.25">
      <c r="A562" s="1217" t="s">
        <v>88</v>
      </c>
      <c r="B562" s="1217"/>
      <c r="C562" s="464" t="s">
        <v>130</v>
      </c>
      <c r="D562" s="595"/>
    </row>
    <row r="563" spans="1:4" x14ac:dyDescent="0.25">
      <c r="A563" s="595"/>
      <c r="B563" s="595"/>
      <c r="C563" s="595"/>
      <c r="D563" s="595"/>
    </row>
  </sheetData>
  <mergeCells count="128">
    <mergeCell ref="A562:B562"/>
    <mergeCell ref="A536:C537"/>
    <mergeCell ref="A502:A510"/>
    <mergeCell ref="A515:A516"/>
    <mergeCell ref="A511:C511"/>
    <mergeCell ref="A530:C530"/>
    <mergeCell ref="B546:D546"/>
    <mergeCell ref="A553:B553"/>
    <mergeCell ref="A555:B555"/>
    <mergeCell ref="A557:B557"/>
    <mergeCell ref="C557:D557"/>
    <mergeCell ref="A535:D535"/>
    <mergeCell ref="B492:B494"/>
    <mergeCell ref="A497:C497"/>
    <mergeCell ref="A500:C500"/>
    <mergeCell ref="C502:C509"/>
    <mergeCell ref="B502:B509"/>
    <mergeCell ref="A454:A456"/>
    <mergeCell ref="A457:A459"/>
    <mergeCell ref="A463:A466"/>
    <mergeCell ref="A468:A481"/>
    <mergeCell ref="C487:C491"/>
    <mergeCell ref="C492:C494"/>
    <mergeCell ref="A484:C484"/>
    <mergeCell ref="A487:A494"/>
    <mergeCell ref="B487:B491"/>
    <mergeCell ref="A427:A428"/>
    <mergeCell ref="A430:A432"/>
    <mergeCell ref="A433:A435"/>
    <mergeCell ref="A438:A441"/>
    <mergeCell ref="A442:A443"/>
    <mergeCell ref="A444:A450"/>
    <mergeCell ref="A387:A393"/>
    <mergeCell ref="A398:A399"/>
    <mergeCell ref="A400:A403"/>
    <mergeCell ref="A405:A408"/>
    <mergeCell ref="A426:C426"/>
    <mergeCell ref="A359:A361"/>
    <mergeCell ref="A362:A363"/>
    <mergeCell ref="A364:A370"/>
    <mergeCell ref="A373:A377"/>
    <mergeCell ref="A378:A380"/>
    <mergeCell ref="A384:A385"/>
    <mergeCell ref="A10:C10"/>
    <mergeCell ref="A12:C12"/>
    <mergeCell ref="A298:C298"/>
    <mergeCell ref="A355:C355"/>
    <mergeCell ref="A241:A249"/>
    <mergeCell ref="A250:A251"/>
    <mergeCell ref="A252:A258"/>
    <mergeCell ref="A235:A236"/>
    <mergeCell ref="B235:B236"/>
    <mergeCell ref="C235:C236"/>
    <mergeCell ref="A239:A240"/>
    <mergeCell ref="A220:A221"/>
    <mergeCell ref="A224:C224"/>
    <mergeCell ref="A225:A230"/>
    <mergeCell ref="A231:A232"/>
    <mergeCell ref="A216:A217"/>
    <mergeCell ref="A218:A219"/>
    <mergeCell ref="B218:B219"/>
    <mergeCell ref="B5:C5"/>
    <mergeCell ref="B6:C6"/>
    <mergeCell ref="B7:C7"/>
    <mergeCell ref="B8:C8"/>
    <mergeCell ref="B9:C9"/>
    <mergeCell ref="A352:A353"/>
    <mergeCell ref="A1:C1"/>
    <mergeCell ref="A2:G2"/>
    <mergeCell ref="A3:G3"/>
    <mergeCell ref="A341:A343"/>
    <mergeCell ref="A344:A345"/>
    <mergeCell ref="A348:A351"/>
    <mergeCell ref="A320:A322"/>
    <mergeCell ref="A326:A334"/>
    <mergeCell ref="A335:A336"/>
    <mergeCell ref="A303:A305"/>
    <mergeCell ref="A308:A309"/>
    <mergeCell ref="A311:A318"/>
    <mergeCell ref="A279:A283"/>
    <mergeCell ref="A284:A294"/>
    <mergeCell ref="A295:A296"/>
    <mergeCell ref="A260:A261"/>
    <mergeCell ref="A265:A266"/>
    <mergeCell ref="A270:A273"/>
    <mergeCell ref="C218:C219"/>
    <mergeCell ref="A198:A199"/>
    <mergeCell ref="A202:A206"/>
    <mergeCell ref="A207:A215"/>
    <mergeCell ref="A177:A182"/>
    <mergeCell ref="A186:A187"/>
    <mergeCell ref="A196:A197"/>
    <mergeCell ref="A164:A168"/>
    <mergeCell ref="A169:A171"/>
    <mergeCell ref="A172:A175"/>
    <mergeCell ref="A144:A145"/>
    <mergeCell ref="A148:C148"/>
    <mergeCell ref="A149:A154"/>
    <mergeCell ref="A157:A159"/>
    <mergeCell ref="A121:A130"/>
    <mergeCell ref="A131:A140"/>
    <mergeCell ref="A141:A142"/>
    <mergeCell ref="A111:A112"/>
    <mergeCell ref="A115:A116"/>
    <mergeCell ref="A117:A118"/>
    <mergeCell ref="A98:A99"/>
    <mergeCell ref="A100:A105"/>
    <mergeCell ref="A106:A107"/>
    <mergeCell ref="A91:A92"/>
    <mergeCell ref="A93:A94"/>
    <mergeCell ref="A95:A97"/>
    <mergeCell ref="A74:C74"/>
    <mergeCell ref="A75:A76"/>
    <mergeCell ref="A79:A81"/>
    <mergeCell ref="A84:A87"/>
    <mergeCell ref="A13:C13"/>
    <mergeCell ref="A15:A16"/>
    <mergeCell ref="A17:A18"/>
    <mergeCell ref="A19:A22"/>
    <mergeCell ref="A48:A51"/>
    <mergeCell ref="A57:A58"/>
    <mergeCell ref="A59:A70"/>
    <mergeCell ref="A40:A42"/>
    <mergeCell ref="A43:A44"/>
    <mergeCell ref="A45:A46"/>
    <mergeCell ref="A23:A28"/>
    <mergeCell ref="A29:A31"/>
    <mergeCell ref="A32:A34"/>
  </mergeCells>
  <pageMargins left="0.25" right="0.25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6"/>
  <sheetViews>
    <sheetView workbookViewId="0">
      <selection sqref="A1:F1048576"/>
    </sheetView>
  </sheetViews>
  <sheetFormatPr defaultRowHeight="15" x14ac:dyDescent="0.25"/>
  <cols>
    <col min="1" max="2" width="28.28515625" customWidth="1"/>
    <col min="3" max="3" width="12.140625" customWidth="1"/>
    <col min="5" max="5" width="6.7109375" customWidth="1"/>
  </cols>
  <sheetData>
    <row r="1" spans="1:8" ht="9" customHeight="1" x14ac:dyDescent="0.25"/>
    <row r="2" spans="1:8" ht="15.75" x14ac:dyDescent="0.25">
      <c r="A2" s="1304" t="s">
        <v>545</v>
      </c>
      <c r="B2" s="1304"/>
      <c r="C2" s="1304"/>
      <c r="D2" s="1304"/>
      <c r="E2" s="1304"/>
      <c r="F2" s="656"/>
      <c r="G2" s="656"/>
      <c r="H2" s="656"/>
    </row>
    <row r="3" spans="1:8" ht="15.75" x14ac:dyDescent="0.25">
      <c r="A3" s="836" t="s">
        <v>484</v>
      </c>
      <c r="B3" s="836"/>
      <c r="C3" s="836"/>
      <c r="D3" s="836"/>
      <c r="E3" s="836"/>
      <c r="F3" s="657"/>
      <c r="G3" s="657"/>
      <c r="H3" s="657"/>
    </row>
    <row r="4" spans="1:8" ht="15.75" x14ac:dyDescent="0.25">
      <c r="A4" s="1140" t="s">
        <v>2</v>
      </c>
      <c r="B4" s="1140"/>
      <c r="C4" s="1140"/>
      <c r="D4" s="1140"/>
      <c r="E4" s="1140"/>
      <c r="F4" s="658"/>
      <c r="G4" s="658"/>
      <c r="H4" s="658"/>
    </row>
    <row r="5" spans="1:8" ht="8.25" customHeight="1" x14ac:dyDescent="0.25">
      <c r="A5" s="605"/>
      <c r="B5" s="605"/>
      <c r="C5" s="605"/>
      <c r="D5" s="605"/>
      <c r="E5" s="605"/>
      <c r="F5" s="600"/>
      <c r="G5" s="600"/>
    </row>
    <row r="6" spans="1:8" ht="54" customHeight="1" x14ac:dyDescent="0.25">
      <c r="A6" s="581" t="s">
        <v>260</v>
      </c>
      <c r="B6" s="860" t="s">
        <v>230</v>
      </c>
      <c r="C6" s="860"/>
      <c r="D6" s="860"/>
      <c r="E6" s="860"/>
      <c r="F6" s="601"/>
      <c r="G6" s="601"/>
      <c r="H6" s="601"/>
    </row>
    <row r="7" spans="1:8" ht="45.75" customHeight="1" x14ac:dyDescent="0.25">
      <c r="A7" s="448" t="s">
        <v>290</v>
      </c>
      <c r="B7" s="1180" t="s">
        <v>241</v>
      </c>
      <c r="C7" s="1180"/>
      <c r="D7" s="1180"/>
      <c r="E7" s="1180"/>
      <c r="F7" s="602"/>
      <c r="G7" s="602"/>
      <c r="H7" s="602"/>
    </row>
    <row r="8" spans="1:8" ht="31.5" customHeight="1" x14ac:dyDescent="0.25">
      <c r="A8" s="586" t="s">
        <v>262</v>
      </c>
      <c r="B8" s="860" t="s">
        <v>242</v>
      </c>
      <c r="C8" s="860"/>
      <c r="D8" s="860"/>
      <c r="E8" s="860"/>
      <c r="F8" s="601"/>
      <c r="G8" s="601"/>
      <c r="H8" s="601"/>
    </row>
    <row r="9" spans="1:8" ht="33.75" customHeight="1" x14ac:dyDescent="0.25">
      <c r="A9" s="586" t="s">
        <v>263</v>
      </c>
      <c r="B9" s="860" t="s">
        <v>291</v>
      </c>
      <c r="C9" s="860"/>
      <c r="D9" s="860"/>
      <c r="E9" s="860"/>
      <c r="F9" s="601"/>
      <c r="G9" s="601"/>
      <c r="H9" s="601"/>
    </row>
    <row r="10" spans="1:8" ht="38.25" customHeight="1" x14ac:dyDescent="0.25">
      <c r="A10" s="448" t="s">
        <v>264</v>
      </c>
      <c r="B10" s="1180" t="s">
        <v>199</v>
      </c>
      <c r="C10" s="1180"/>
      <c r="D10" s="1180"/>
      <c r="E10" s="1180"/>
      <c r="F10" s="602"/>
      <c r="G10" s="602"/>
      <c r="H10" s="602"/>
    </row>
    <row r="11" spans="1:8" ht="15.75" x14ac:dyDescent="0.25">
      <c r="A11" s="885" t="s">
        <v>13</v>
      </c>
      <c r="B11" s="885"/>
      <c r="C11" s="885"/>
      <c r="D11" s="885"/>
      <c r="E11" s="885"/>
      <c r="F11" s="603"/>
      <c r="G11" s="603"/>
      <c r="H11" s="603"/>
    </row>
    <row r="12" spans="1:8" ht="8.25" customHeight="1" x14ac:dyDescent="0.25">
      <c r="A12" s="579"/>
      <c r="B12" s="579"/>
      <c r="C12" s="579"/>
      <c r="D12" s="579"/>
      <c r="E12" s="605"/>
      <c r="F12" s="600"/>
      <c r="G12" s="600"/>
    </row>
    <row r="13" spans="1:8" ht="33" customHeight="1" x14ac:dyDescent="0.25">
      <c r="A13" s="859" t="s">
        <v>483</v>
      </c>
      <c r="B13" s="859"/>
      <c r="C13" s="859"/>
      <c r="D13" s="859"/>
      <c r="E13" s="859"/>
      <c r="F13" s="604"/>
      <c r="G13" s="604"/>
      <c r="H13" s="604"/>
    </row>
    <row r="14" spans="1:8" x14ac:dyDescent="0.25">
      <c r="A14" s="861" t="s">
        <v>56</v>
      </c>
      <c r="B14" s="861"/>
      <c r="C14" s="861"/>
    </row>
    <row r="15" spans="1:8" x14ac:dyDescent="0.25">
      <c r="A15" s="535" t="s">
        <v>428</v>
      </c>
      <c r="B15" s="535" t="s">
        <v>423</v>
      </c>
      <c r="C15" s="535">
        <v>3</v>
      </c>
    </row>
    <row r="16" spans="1:8" x14ac:dyDescent="0.25">
      <c r="A16" s="535" t="s">
        <v>428</v>
      </c>
      <c r="B16" s="535" t="s">
        <v>486</v>
      </c>
      <c r="C16" s="535">
        <v>1</v>
      </c>
    </row>
    <row r="17" spans="1:3" x14ac:dyDescent="0.25">
      <c r="A17" s="535" t="s">
        <v>428</v>
      </c>
      <c r="B17" s="535" t="s">
        <v>272</v>
      </c>
      <c r="C17" s="535">
        <v>1</v>
      </c>
    </row>
    <row r="18" spans="1:3" x14ac:dyDescent="0.25">
      <c r="A18" s="1302" t="s">
        <v>141</v>
      </c>
      <c r="B18" s="661" t="s">
        <v>417</v>
      </c>
      <c r="C18" s="661">
        <v>2</v>
      </c>
    </row>
    <row r="19" spans="1:3" x14ac:dyDescent="0.25">
      <c r="A19" s="1303"/>
      <c r="B19" s="661" t="s">
        <v>368</v>
      </c>
      <c r="C19" s="661">
        <v>1</v>
      </c>
    </row>
    <row r="20" spans="1:3" x14ac:dyDescent="0.25">
      <c r="A20" s="1302" t="s">
        <v>186</v>
      </c>
      <c r="B20" s="662" t="s">
        <v>423</v>
      </c>
      <c r="C20" s="662">
        <v>2</v>
      </c>
    </row>
    <row r="21" spans="1:3" x14ac:dyDescent="0.25">
      <c r="A21" s="1309"/>
      <c r="B21" s="662" t="s">
        <v>433</v>
      </c>
      <c r="C21" s="662">
        <v>1</v>
      </c>
    </row>
    <row r="22" spans="1:3" x14ac:dyDescent="0.25">
      <c r="A22" s="1303"/>
      <c r="B22" s="662" t="s">
        <v>432</v>
      </c>
      <c r="C22" s="662">
        <v>1</v>
      </c>
    </row>
    <row r="23" spans="1:3" x14ac:dyDescent="0.25">
      <c r="A23" s="1310" t="s">
        <v>186</v>
      </c>
      <c r="B23" s="662" t="s">
        <v>367</v>
      </c>
      <c r="C23" s="662">
        <v>1</v>
      </c>
    </row>
    <row r="24" spans="1:3" x14ac:dyDescent="0.25">
      <c r="A24" s="1311"/>
      <c r="B24" s="662" t="s">
        <v>272</v>
      </c>
      <c r="C24" s="662">
        <v>1</v>
      </c>
    </row>
    <row r="25" spans="1:3" x14ac:dyDescent="0.25">
      <c r="A25" s="535" t="s">
        <v>358</v>
      </c>
      <c r="B25" s="535" t="s">
        <v>345</v>
      </c>
      <c r="C25" s="535">
        <v>2</v>
      </c>
    </row>
    <row r="26" spans="1:3" x14ac:dyDescent="0.25">
      <c r="A26" s="1242" t="s">
        <v>254</v>
      </c>
      <c r="B26" s="663" t="s">
        <v>497</v>
      </c>
      <c r="C26" s="663">
        <v>1</v>
      </c>
    </row>
    <row r="27" spans="1:3" x14ac:dyDescent="0.25">
      <c r="A27" s="1243"/>
      <c r="B27" s="535" t="s">
        <v>427</v>
      </c>
      <c r="C27" s="535">
        <v>1</v>
      </c>
    </row>
    <row r="28" spans="1:3" x14ac:dyDescent="0.25">
      <c r="A28" s="1243"/>
      <c r="B28" s="535" t="s">
        <v>336</v>
      </c>
      <c r="C28" s="535">
        <v>1</v>
      </c>
    </row>
    <row r="29" spans="1:3" x14ac:dyDescent="0.25">
      <c r="A29" s="1243"/>
      <c r="B29" s="535" t="s">
        <v>489</v>
      </c>
      <c r="C29" s="535">
        <v>1</v>
      </c>
    </row>
    <row r="30" spans="1:3" x14ac:dyDescent="0.25">
      <c r="A30" s="1243"/>
      <c r="B30" s="535" t="s">
        <v>372</v>
      </c>
      <c r="C30" s="535">
        <v>1</v>
      </c>
    </row>
    <row r="31" spans="1:3" x14ac:dyDescent="0.25">
      <c r="A31" s="1243"/>
      <c r="B31" s="535" t="s">
        <v>433</v>
      </c>
      <c r="C31" s="535">
        <v>4</v>
      </c>
    </row>
    <row r="32" spans="1:3" x14ac:dyDescent="0.25">
      <c r="A32" s="1244"/>
      <c r="B32" s="535" t="s">
        <v>498</v>
      </c>
      <c r="C32" s="535">
        <v>12</v>
      </c>
    </row>
    <row r="33" spans="1:3" x14ac:dyDescent="0.25">
      <c r="A33" s="535" t="s">
        <v>422</v>
      </c>
      <c r="B33" s="535" t="s">
        <v>368</v>
      </c>
      <c r="C33" s="535">
        <v>2</v>
      </c>
    </row>
    <row r="34" spans="1:3" x14ac:dyDescent="0.25">
      <c r="A34" s="535" t="s">
        <v>140</v>
      </c>
      <c r="B34" s="535" t="s">
        <v>325</v>
      </c>
      <c r="C34" s="535">
        <v>3</v>
      </c>
    </row>
    <row r="35" spans="1:3" x14ac:dyDescent="0.25">
      <c r="A35" s="1314" t="s">
        <v>255</v>
      </c>
      <c r="B35" s="535" t="s">
        <v>325</v>
      </c>
      <c r="C35" s="535">
        <v>2</v>
      </c>
    </row>
    <row r="36" spans="1:3" x14ac:dyDescent="0.25">
      <c r="A36" s="1315"/>
      <c r="B36" s="535" t="s">
        <v>433</v>
      </c>
      <c r="C36" s="535">
        <v>1</v>
      </c>
    </row>
    <row r="37" spans="1:3" x14ac:dyDescent="0.25">
      <c r="A37" s="1307" t="s">
        <v>309</v>
      </c>
      <c r="B37" s="537" t="s">
        <v>469</v>
      </c>
      <c r="C37" s="537">
        <v>3</v>
      </c>
    </row>
    <row r="38" spans="1:3" x14ac:dyDescent="0.25">
      <c r="A38" s="1316"/>
      <c r="B38" s="537" t="s">
        <v>313</v>
      </c>
      <c r="C38" s="537">
        <v>2</v>
      </c>
    </row>
    <row r="39" spans="1:3" x14ac:dyDescent="0.25">
      <c r="A39" s="1316"/>
      <c r="B39" s="537" t="s">
        <v>319</v>
      </c>
      <c r="C39" s="537">
        <v>9</v>
      </c>
    </row>
    <row r="40" spans="1:3" x14ac:dyDescent="0.25">
      <c r="A40" s="1316"/>
      <c r="B40" s="537" t="s">
        <v>372</v>
      </c>
      <c r="C40" s="537">
        <v>7</v>
      </c>
    </row>
    <row r="41" spans="1:3" x14ac:dyDescent="0.25">
      <c r="A41" s="1316"/>
      <c r="B41" s="537" t="s">
        <v>317</v>
      </c>
      <c r="C41" s="537">
        <v>1</v>
      </c>
    </row>
    <row r="42" spans="1:3" x14ac:dyDescent="0.25">
      <c r="A42" s="1316"/>
      <c r="B42" s="537" t="s">
        <v>281</v>
      </c>
      <c r="C42" s="537">
        <v>1</v>
      </c>
    </row>
    <row r="43" spans="1:3" x14ac:dyDescent="0.25">
      <c r="A43" s="1316"/>
      <c r="B43" s="537" t="s">
        <v>333</v>
      </c>
      <c r="C43" s="537">
        <v>4</v>
      </c>
    </row>
    <row r="44" spans="1:3" x14ac:dyDescent="0.25">
      <c r="A44" s="1316"/>
      <c r="B44" s="537" t="s">
        <v>510</v>
      </c>
      <c r="C44" s="537">
        <v>3</v>
      </c>
    </row>
    <row r="45" spans="1:3" x14ac:dyDescent="0.25">
      <c r="A45" s="1316"/>
      <c r="B45" s="537" t="s">
        <v>490</v>
      </c>
      <c r="C45" s="537">
        <v>2</v>
      </c>
    </row>
    <row r="46" spans="1:3" x14ac:dyDescent="0.25">
      <c r="A46" s="1316"/>
      <c r="B46" s="537" t="s">
        <v>433</v>
      </c>
      <c r="C46" s="537">
        <v>1</v>
      </c>
    </row>
    <row r="47" spans="1:3" x14ac:dyDescent="0.25">
      <c r="A47" s="1308"/>
      <c r="B47" s="537" t="s">
        <v>439</v>
      </c>
      <c r="C47" s="537">
        <v>6</v>
      </c>
    </row>
    <row r="48" spans="1:3" x14ac:dyDescent="0.25">
      <c r="A48" s="1307" t="s">
        <v>21</v>
      </c>
      <c r="B48" s="537" t="s">
        <v>336</v>
      </c>
      <c r="C48" s="537">
        <v>1</v>
      </c>
    </row>
    <row r="49" spans="1:3" x14ac:dyDescent="0.25">
      <c r="A49" s="1308"/>
      <c r="B49" s="537" t="s">
        <v>335</v>
      </c>
      <c r="C49" s="537">
        <v>1</v>
      </c>
    </row>
    <row r="50" spans="1:3" x14ac:dyDescent="0.25">
      <c r="A50" s="1307" t="s">
        <v>21</v>
      </c>
      <c r="B50" s="537" t="s">
        <v>272</v>
      </c>
      <c r="C50" s="537">
        <v>3</v>
      </c>
    </row>
    <row r="51" spans="1:3" x14ac:dyDescent="0.25">
      <c r="A51" s="1316"/>
      <c r="B51" s="537" t="s">
        <v>336</v>
      </c>
      <c r="C51" s="537">
        <v>1</v>
      </c>
    </row>
    <row r="52" spans="1:3" x14ac:dyDescent="0.25">
      <c r="A52" s="1316"/>
      <c r="B52" s="537" t="s">
        <v>419</v>
      </c>
      <c r="C52" s="537">
        <v>1</v>
      </c>
    </row>
    <row r="53" spans="1:3" x14ac:dyDescent="0.25">
      <c r="A53" s="1316"/>
      <c r="B53" s="537" t="s">
        <v>431</v>
      </c>
      <c r="C53" s="537">
        <v>4</v>
      </c>
    </row>
    <row r="54" spans="1:3" x14ac:dyDescent="0.25">
      <c r="A54" s="1308"/>
      <c r="B54" s="537" t="s">
        <v>315</v>
      </c>
      <c r="C54" s="537">
        <v>2</v>
      </c>
    </row>
    <row r="55" spans="1:3" x14ac:dyDescent="0.25">
      <c r="A55" s="535" t="s">
        <v>429</v>
      </c>
      <c r="B55" s="535" t="s">
        <v>369</v>
      </c>
      <c r="C55" s="535">
        <v>2</v>
      </c>
    </row>
    <row r="56" spans="1:3" x14ac:dyDescent="0.25">
      <c r="A56" s="537" t="s">
        <v>532</v>
      </c>
      <c r="B56" s="535" t="s">
        <v>433</v>
      </c>
      <c r="C56" s="535">
        <v>3</v>
      </c>
    </row>
    <row r="57" spans="1:3" x14ac:dyDescent="0.25">
      <c r="A57" s="1310" t="s">
        <v>196</v>
      </c>
      <c r="B57" s="662" t="s">
        <v>450</v>
      </c>
      <c r="C57" s="662">
        <v>2</v>
      </c>
    </row>
    <row r="58" spans="1:3" x14ac:dyDescent="0.25">
      <c r="A58" s="1317"/>
      <c r="B58" s="662" t="s">
        <v>434</v>
      </c>
      <c r="C58" s="662">
        <v>1</v>
      </c>
    </row>
    <row r="59" spans="1:3" x14ac:dyDescent="0.25">
      <c r="A59" s="1311"/>
      <c r="B59" s="662" t="s">
        <v>275</v>
      </c>
      <c r="C59" s="662">
        <v>4</v>
      </c>
    </row>
    <row r="60" spans="1:3" x14ac:dyDescent="0.25">
      <c r="A60" s="661" t="s">
        <v>196</v>
      </c>
      <c r="B60" s="662" t="s">
        <v>285</v>
      </c>
      <c r="C60" s="662">
        <v>1</v>
      </c>
    </row>
    <row r="61" spans="1:3" ht="25.5" x14ac:dyDescent="0.25">
      <c r="A61" s="537" t="s">
        <v>534</v>
      </c>
      <c r="B61" s="537" t="s">
        <v>455</v>
      </c>
      <c r="C61" s="537">
        <v>1</v>
      </c>
    </row>
    <row r="62" spans="1:3" x14ac:dyDescent="0.25">
      <c r="A62" s="535" t="s">
        <v>187</v>
      </c>
      <c r="B62" s="535" t="s">
        <v>433</v>
      </c>
      <c r="C62" s="535">
        <v>1</v>
      </c>
    </row>
    <row r="63" spans="1:3" x14ac:dyDescent="0.25">
      <c r="A63" s="537" t="s">
        <v>118</v>
      </c>
      <c r="B63" s="537" t="s">
        <v>276</v>
      </c>
      <c r="C63" s="537">
        <v>2</v>
      </c>
    </row>
    <row r="64" spans="1:3" x14ac:dyDescent="0.25">
      <c r="A64" s="1307" t="s">
        <v>543</v>
      </c>
      <c r="B64" s="537" t="s">
        <v>276</v>
      </c>
      <c r="C64" s="537">
        <v>2</v>
      </c>
    </row>
    <row r="65" spans="1:8" x14ac:dyDescent="0.25">
      <c r="A65" s="1308"/>
      <c r="B65" s="537" t="s">
        <v>272</v>
      </c>
      <c r="C65" s="537">
        <v>1</v>
      </c>
    </row>
    <row r="66" spans="1:8" x14ac:dyDescent="0.25">
      <c r="A66" s="664"/>
      <c r="B66" s="664"/>
      <c r="C66" s="675">
        <f>SUM(C15:C65)</f>
        <v>117</v>
      </c>
    </row>
    <row r="67" spans="1:8" x14ac:dyDescent="0.25">
      <c r="A67" s="1305" t="s">
        <v>480</v>
      </c>
      <c r="B67" s="1305"/>
      <c r="C67" s="1305"/>
      <c r="D67" s="659"/>
      <c r="E67" s="659"/>
      <c r="F67" s="659"/>
      <c r="G67" s="659"/>
      <c r="H67" s="659"/>
    </row>
    <row r="68" spans="1:8" x14ac:dyDescent="0.25">
      <c r="A68" s="535" t="s">
        <v>213</v>
      </c>
      <c r="B68" s="535" t="s">
        <v>285</v>
      </c>
      <c r="C68" s="535">
        <v>6</v>
      </c>
    </row>
    <row r="69" spans="1:8" ht="15.75" customHeight="1" x14ac:dyDescent="0.25">
      <c r="A69" s="1307" t="s">
        <v>40</v>
      </c>
      <c r="B69" s="537" t="s">
        <v>275</v>
      </c>
      <c r="C69" s="537">
        <v>3</v>
      </c>
    </row>
    <row r="70" spans="1:8" x14ac:dyDescent="0.25">
      <c r="A70" s="1308"/>
      <c r="B70" s="537" t="s">
        <v>440</v>
      </c>
      <c r="C70" s="537">
        <v>2</v>
      </c>
    </row>
    <row r="71" spans="1:8" x14ac:dyDescent="0.25">
      <c r="A71" s="473" t="s">
        <v>34</v>
      </c>
      <c r="B71" s="535" t="s">
        <v>275</v>
      </c>
      <c r="C71" s="535">
        <v>1</v>
      </c>
    </row>
    <row r="72" spans="1:8" x14ac:dyDescent="0.25">
      <c r="A72" s="666" t="s">
        <v>214</v>
      </c>
      <c r="B72" s="541" t="s">
        <v>433</v>
      </c>
      <c r="C72" s="541">
        <v>1</v>
      </c>
    </row>
    <row r="73" spans="1:8" x14ac:dyDescent="0.25">
      <c r="A73" s="541" t="s">
        <v>428</v>
      </c>
      <c r="B73" s="541" t="s">
        <v>423</v>
      </c>
      <c r="C73" s="541">
        <v>1</v>
      </c>
    </row>
    <row r="74" spans="1:8" x14ac:dyDescent="0.25">
      <c r="A74" s="535" t="s">
        <v>428</v>
      </c>
      <c r="B74" s="535" t="s">
        <v>486</v>
      </c>
      <c r="C74" s="535">
        <v>8</v>
      </c>
    </row>
    <row r="75" spans="1:8" x14ac:dyDescent="0.25">
      <c r="A75" s="1302" t="s">
        <v>141</v>
      </c>
      <c r="B75" s="661" t="s">
        <v>433</v>
      </c>
      <c r="C75" s="661">
        <v>1</v>
      </c>
    </row>
    <row r="76" spans="1:8" x14ac:dyDescent="0.25">
      <c r="A76" s="1303"/>
      <c r="B76" s="661" t="s">
        <v>328</v>
      </c>
      <c r="C76" s="661">
        <v>1</v>
      </c>
    </row>
    <row r="77" spans="1:8" x14ac:dyDescent="0.25">
      <c r="A77" s="1302" t="s">
        <v>186</v>
      </c>
      <c r="B77" s="662" t="s">
        <v>423</v>
      </c>
      <c r="C77" s="662">
        <v>8</v>
      </c>
    </row>
    <row r="78" spans="1:8" x14ac:dyDescent="0.25">
      <c r="A78" s="1309"/>
      <c r="B78" s="662" t="s">
        <v>440</v>
      </c>
      <c r="C78" s="662">
        <v>5</v>
      </c>
    </row>
    <row r="79" spans="1:8" x14ac:dyDescent="0.25">
      <c r="A79" s="1303"/>
      <c r="B79" s="662" t="s">
        <v>275</v>
      </c>
      <c r="C79" s="662">
        <v>3</v>
      </c>
    </row>
    <row r="80" spans="1:8" x14ac:dyDescent="0.25">
      <c r="A80" s="1310" t="s">
        <v>186</v>
      </c>
      <c r="B80" s="662" t="s">
        <v>272</v>
      </c>
      <c r="C80" s="662">
        <v>1</v>
      </c>
    </row>
    <row r="81" spans="1:3" x14ac:dyDescent="0.25">
      <c r="A81" s="1311"/>
      <c r="B81" s="662" t="s">
        <v>317</v>
      </c>
      <c r="C81" s="662">
        <v>1</v>
      </c>
    </row>
    <row r="82" spans="1:3" x14ac:dyDescent="0.25">
      <c r="A82" s="1307" t="s">
        <v>358</v>
      </c>
      <c r="B82" s="535" t="s">
        <v>345</v>
      </c>
      <c r="C82" s="535">
        <v>8</v>
      </c>
    </row>
    <row r="83" spans="1:3" x14ac:dyDescent="0.25">
      <c r="A83" s="1316"/>
      <c r="B83" s="673" t="s">
        <v>427</v>
      </c>
      <c r="C83" s="673">
        <v>1</v>
      </c>
    </row>
    <row r="84" spans="1:3" x14ac:dyDescent="0.25">
      <c r="A84" s="1243" t="s">
        <v>254</v>
      </c>
      <c r="B84" s="674" t="s">
        <v>285</v>
      </c>
      <c r="C84" s="674">
        <v>1</v>
      </c>
    </row>
    <row r="85" spans="1:3" x14ac:dyDescent="0.25">
      <c r="A85" s="1243"/>
      <c r="B85" s="535" t="s">
        <v>498</v>
      </c>
      <c r="C85" s="535">
        <v>15</v>
      </c>
    </row>
    <row r="86" spans="1:3" x14ac:dyDescent="0.25">
      <c r="A86" s="1243"/>
      <c r="B86" s="535" t="s">
        <v>349</v>
      </c>
      <c r="C86" s="535">
        <v>2</v>
      </c>
    </row>
    <row r="87" spans="1:3" x14ac:dyDescent="0.25">
      <c r="A87" s="1243"/>
      <c r="B87" s="535" t="s">
        <v>449</v>
      </c>
      <c r="C87" s="535">
        <v>1</v>
      </c>
    </row>
    <row r="88" spans="1:3" x14ac:dyDescent="0.25">
      <c r="A88" s="1243"/>
      <c r="B88" s="535" t="s">
        <v>348</v>
      </c>
      <c r="C88" s="535">
        <v>7</v>
      </c>
    </row>
    <row r="89" spans="1:3" x14ac:dyDescent="0.25">
      <c r="A89" s="662" t="s">
        <v>500</v>
      </c>
      <c r="B89" s="662" t="s">
        <v>317</v>
      </c>
      <c r="C89" s="662">
        <v>1</v>
      </c>
    </row>
    <row r="90" spans="1:3" x14ac:dyDescent="0.25">
      <c r="A90" s="1248" t="s">
        <v>120</v>
      </c>
      <c r="B90" s="535" t="s">
        <v>275</v>
      </c>
      <c r="C90" s="535">
        <v>7</v>
      </c>
    </row>
    <row r="91" spans="1:3" x14ac:dyDescent="0.25">
      <c r="A91" s="1249"/>
      <c r="B91" s="535" t="s">
        <v>433</v>
      </c>
      <c r="C91" s="535">
        <v>2</v>
      </c>
    </row>
    <row r="92" spans="1:3" x14ac:dyDescent="0.25">
      <c r="A92" s="535" t="s">
        <v>422</v>
      </c>
      <c r="B92" s="535" t="s">
        <v>423</v>
      </c>
      <c r="C92" s="535">
        <v>6</v>
      </c>
    </row>
    <row r="93" spans="1:3" x14ac:dyDescent="0.25">
      <c r="A93" s="1314" t="s">
        <v>255</v>
      </c>
      <c r="B93" s="535" t="s">
        <v>325</v>
      </c>
      <c r="C93" s="535">
        <v>3</v>
      </c>
    </row>
    <row r="94" spans="1:3" x14ac:dyDescent="0.25">
      <c r="A94" s="1315"/>
      <c r="B94" s="535" t="s">
        <v>433</v>
      </c>
      <c r="C94" s="535">
        <v>1</v>
      </c>
    </row>
    <row r="95" spans="1:3" x14ac:dyDescent="0.25">
      <c r="A95" s="535" t="s">
        <v>115</v>
      </c>
      <c r="B95" s="535" t="s">
        <v>285</v>
      </c>
      <c r="C95" s="535">
        <v>1</v>
      </c>
    </row>
    <row r="96" spans="1:3" x14ac:dyDescent="0.25">
      <c r="A96" s="1307" t="s">
        <v>309</v>
      </c>
      <c r="B96" s="537" t="s">
        <v>424</v>
      </c>
      <c r="C96" s="537">
        <v>1</v>
      </c>
    </row>
    <row r="97" spans="1:3" x14ac:dyDescent="0.25">
      <c r="A97" s="1316"/>
      <c r="B97" s="537" t="s">
        <v>511</v>
      </c>
      <c r="C97" s="537">
        <v>3</v>
      </c>
    </row>
    <row r="98" spans="1:3" x14ac:dyDescent="0.25">
      <c r="A98" s="1316"/>
      <c r="B98" s="537" t="s">
        <v>319</v>
      </c>
      <c r="C98" s="537">
        <v>3</v>
      </c>
    </row>
    <row r="99" spans="1:3" x14ac:dyDescent="0.25">
      <c r="A99" s="1316"/>
      <c r="B99" s="537" t="s">
        <v>434</v>
      </c>
      <c r="C99" s="537">
        <v>1</v>
      </c>
    </row>
    <row r="100" spans="1:3" x14ac:dyDescent="0.25">
      <c r="A100" s="1316"/>
      <c r="B100" s="537" t="s">
        <v>285</v>
      </c>
      <c r="C100" s="537">
        <v>1</v>
      </c>
    </row>
    <row r="101" spans="1:3" x14ac:dyDescent="0.25">
      <c r="A101" s="1316"/>
      <c r="B101" s="537" t="s">
        <v>433</v>
      </c>
      <c r="C101" s="537">
        <v>7</v>
      </c>
    </row>
    <row r="102" spans="1:3" x14ac:dyDescent="0.25">
      <c r="A102" s="1308"/>
      <c r="B102" s="537" t="s">
        <v>316</v>
      </c>
      <c r="C102" s="537">
        <v>2</v>
      </c>
    </row>
    <row r="103" spans="1:3" x14ac:dyDescent="0.25">
      <c r="A103" s="1307" t="s">
        <v>21</v>
      </c>
      <c r="B103" s="537" t="s">
        <v>336</v>
      </c>
      <c r="C103" s="537">
        <v>1</v>
      </c>
    </row>
    <row r="104" spans="1:3" x14ac:dyDescent="0.25">
      <c r="A104" s="1316"/>
      <c r="B104" s="537" t="s">
        <v>53</v>
      </c>
      <c r="C104" s="537">
        <v>5</v>
      </c>
    </row>
    <row r="105" spans="1:3" x14ac:dyDescent="0.25">
      <c r="A105" s="1316"/>
      <c r="B105" s="537" t="s">
        <v>272</v>
      </c>
      <c r="C105" s="537">
        <v>2</v>
      </c>
    </row>
    <row r="106" spans="1:3" x14ac:dyDescent="0.25">
      <c r="A106" s="1316"/>
      <c r="B106" s="537" t="s">
        <v>419</v>
      </c>
      <c r="C106" s="537">
        <v>1</v>
      </c>
    </row>
    <row r="107" spans="1:3" x14ac:dyDescent="0.25">
      <c r="A107" s="1308"/>
      <c r="B107" s="537" t="s">
        <v>276</v>
      </c>
      <c r="C107" s="537">
        <v>1</v>
      </c>
    </row>
    <row r="108" spans="1:3" x14ac:dyDescent="0.25">
      <c r="A108" s="535" t="s">
        <v>429</v>
      </c>
      <c r="B108" s="535" t="s">
        <v>369</v>
      </c>
      <c r="C108" s="535">
        <v>1</v>
      </c>
    </row>
    <row r="109" spans="1:3" x14ac:dyDescent="0.25">
      <c r="A109" s="537" t="s">
        <v>532</v>
      </c>
      <c r="B109" s="535" t="s">
        <v>433</v>
      </c>
      <c r="C109" s="535">
        <v>2</v>
      </c>
    </row>
    <row r="110" spans="1:3" x14ac:dyDescent="0.25">
      <c r="A110" s="661" t="s">
        <v>533</v>
      </c>
      <c r="B110" s="661" t="s">
        <v>427</v>
      </c>
      <c r="C110" s="661">
        <v>1</v>
      </c>
    </row>
    <row r="111" spans="1:3" x14ac:dyDescent="0.25">
      <c r="A111" s="1310" t="s">
        <v>533</v>
      </c>
      <c r="B111" s="661" t="s">
        <v>285</v>
      </c>
      <c r="C111" s="661">
        <v>2</v>
      </c>
    </row>
    <row r="112" spans="1:3" x14ac:dyDescent="0.25">
      <c r="A112" s="1311"/>
      <c r="B112" s="661" t="s">
        <v>275</v>
      </c>
      <c r="C112" s="661">
        <v>20</v>
      </c>
    </row>
    <row r="113" spans="1:3" x14ac:dyDescent="0.25">
      <c r="A113" s="1310" t="s">
        <v>196</v>
      </c>
      <c r="B113" s="662" t="s">
        <v>427</v>
      </c>
      <c r="C113" s="662">
        <v>3</v>
      </c>
    </row>
    <row r="114" spans="1:3" x14ac:dyDescent="0.25">
      <c r="A114" s="1311"/>
      <c r="B114" s="661" t="s">
        <v>285</v>
      </c>
      <c r="C114" s="661">
        <v>1</v>
      </c>
    </row>
    <row r="115" spans="1:3" ht="25.5" x14ac:dyDescent="0.25">
      <c r="A115" s="537" t="s">
        <v>534</v>
      </c>
      <c r="B115" s="537" t="s">
        <v>455</v>
      </c>
      <c r="C115" s="537">
        <v>4</v>
      </c>
    </row>
    <row r="116" spans="1:3" x14ac:dyDescent="0.25">
      <c r="A116" s="535" t="s">
        <v>187</v>
      </c>
      <c r="B116" s="535" t="s">
        <v>433</v>
      </c>
      <c r="C116" s="535">
        <v>1</v>
      </c>
    </row>
    <row r="117" spans="1:3" x14ac:dyDescent="0.25">
      <c r="A117" s="535" t="s">
        <v>544</v>
      </c>
      <c r="B117" s="535" t="s">
        <v>325</v>
      </c>
      <c r="C117" s="535">
        <v>1</v>
      </c>
    </row>
    <row r="118" spans="1:3" x14ac:dyDescent="0.25">
      <c r="A118" s="676"/>
      <c r="B118" s="676"/>
      <c r="C118" s="677">
        <f>SUM(C68:C117)</f>
        <v>162</v>
      </c>
    </row>
    <row r="119" spans="1:3" x14ac:dyDescent="0.25">
      <c r="A119" s="1306" t="s">
        <v>481</v>
      </c>
      <c r="B119" s="1306"/>
      <c r="C119" s="1306"/>
    </row>
    <row r="120" spans="1:3" x14ac:dyDescent="0.25">
      <c r="A120" s="535" t="s">
        <v>213</v>
      </c>
      <c r="B120" s="535" t="s">
        <v>285</v>
      </c>
      <c r="C120" s="535">
        <v>4</v>
      </c>
    </row>
    <row r="121" spans="1:3" x14ac:dyDescent="0.25">
      <c r="A121" s="535" t="s">
        <v>40</v>
      </c>
      <c r="B121" s="535" t="s">
        <v>275</v>
      </c>
      <c r="C121" s="535">
        <v>4</v>
      </c>
    </row>
    <row r="122" spans="1:3" x14ac:dyDescent="0.25">
      <c r="A122" s="1307" t="s">
        <v>428</v>
      </c>
      <c r="B122" s="535" t="s">
        <v>275</v>
      </c>
      <c r="C122" s="535">
        <v>3</v>
      </c>
    </row>
    <row r="123" spans="1:3" x14ac:dyDescent="0.25">
      <c r="A123" s="1316"/>
      <c r="B123" s="535" t="s">
        <v>423</v>
      </c>
      <c r="C123" s="535">
        <v>1</v>
      </c>
    </row>
    <row r="124" spans="1:3" x14ac:dyDescent="0.25">
      <c r="A124" s="1308"/>
      <c r="B124" s="535" t="s">
        <v>285</v>
      </c>
      <c r="C124" s="535">
        <v>1</v>
      </c>
    </row>
    <row r="125" spans="1:3" x14ac:dyDescent="0.25">
      <c r="A125" s="535" t="s">
        <v>428</v>
      </c>
      <c r="B125" s="535" t="s">
        <v>486</v>
      </c>
      <c r="C125" s="535">
        <v>12</v>
      </c>
    </row>
    <row r="126" spans="1:3" x14ac:dyDescent="0.25">
      <c r="A126" s="1242" t="s">
        <v>428</v>
      </c>
      <c r="B126" s="535" t="s">
        <v>435</v>
      </c>
      <c r="C126" s="535">
        <v>12</v>
      </c>
    </row>
    <row r="127" spans="1:3" x14ac:dyDescent="0.25">
      <c r="A127" s="1244"/>
      <c r="B127" s="535" t="s">
        <v>285</v>
      </c>
      <c r="C127" s="535">
        <v>1</v>
      </c>
    </row>
    <row r="128" spans="1:3" x14ac:dyDescent="0.25">
      <c r="A128" s="1312" t="s">
        <v>491</v>
      </c>
      <c r="B128" s="662" t="s">
        <v>342</v>
      </c>
      <c r="C128" s="662">
        <v>1</v>
      </c>
    </row>
    <row r="129" spans="1:3" x14ac:dyDescent="0.25">
      <c r="A129" s="1313"/>
      <c r="B129" s="662" t="s">
        <v>442</v>
      </c>
      <c r="C129" s="662">
        <v>2</v>
      </c>
    </row>
    <row r="130" spans="1:3" x14ac:dyDescent="0.25">
      <c r="A130" s="661" t="s">
        <v>186</v>
      </c>
      <c r="B130" s="662" t="s">
        <v>449</v>
      </c>
      <c r="C130" s="662">
        <v>10</v>
      </c>
    </row>
    <row r="131" spans="1:3" x14ac:dyDescent="0.25">
      <c r="A131" s="1307" t="s">
        <v>41</v>
      </c>
      <c r="B131" s="535" t="s">
        <v>419</v>
      </c>
      <c r="C131" s="535">
        <v>7</v>
      </c>
    </row>
    <row r="132" spans="1:3" x14ac:dyDescent="0.25">
      <c r="A132" s="1316"/>
      <c r="B132" s="535" t="s">
        <v>285</v>
      </c>
      <c r="C132" s="535">
        <v>5</v>
      </c>
    </row>
    <row r="133" spans="1:3" x14ac:dyDescent="0.25">
      <c r="A133" s="1308"/>
      <c r="B133" s="535" t="s">
        <v>281</v>
      </c>
      <c r="C133" s="535">
        <v>6</v>
      </c>
    </row>
    <row r="134" spans="1:3" x14ac:dyDescent="0.25">
      <c r="A134" s="1242" t="s">
        <v>254</v>
      </c>
      <c r="B134" s="663" t="s">
        <v>497</v>
      </c>
      <c r="C134" s="663">
        <v>1</v>
      </c>
    </row>
    <row r="135" spans="1:3" x14ac:dyDescent="0.25">
      <c r="A135" s="1243"/>
      <c r="B135" s="535" t="s">
        <v>336</v>
      </c>
      <c r="C135" s="535">
        <v>1</v>
      </c>
    </row>
    <row r="136" spans="1:3" x14ac:dyDescent="0.25">
      <c r="A136" s="1243"/>
      <c r="B136" s="535" t="s">
        <v>433</v>
      </c>
      <c r="C136" s="535">
        <v>4</v>
      </c>
    </row>
    <row r="137" spans="1:3" x14ac:dyDescent="0.25">
      <c r="A137" s="1243"/>
      <c r="B137" s="535" t="s">
        <v>350</v>
      </c>
      <c r="C137" s="535">
        <v>8</v>
      </c>
    </row>
    <row r="138" spans="1:3" x14ac:dyDescent="0.25">
      <c r="A138" s="1243"/>
      <c r="B138" s="535" t="s">
        <v>285</v>
      </c>
      <c r="C138" s="535">
        <v>2</v>
      </c>
    </row>
    <row r="139" spans="1:3" x14ac:dyDescent="0.25">
      <c r="A139" s="1243"/>
      <c r="B139" s="535" t="s">
        <v>348</v>
      </c>
      <c r="C139" s="535">
        <v>2</v>
      </c>
    </row>
    <row r="140" spans="1:3" x14ac:dyDescent="0.25">
      <c r="A140" s="1244"/>
      <c r="B140" s="535" t="s">
        <v>498</v>
      </c>
      <c r="C140" s="535">
        <v>18</v>
      </c>
    </row>
    <row r="141" spans="1:3" x14ac:dyDescent="0.25">
      <c r="A141" s="535" t="s">
        <v>120</v>
      </c>
      <c r="B141" s="535" t="s">
        <v>275</v>
      </c>
      <c r="C141" s="535">
        <v>1</v>
      </c>
    </row>
    <row r="142" spans="1:3" x14ac:dyDescent="0.25">
      <c r="A142" s="1307" t="s">
        <v>422</v>
      </c>
      <c r="B142" s="537" t="s">
        <v>468</v>
      </c>
      <c r="C142" s="537">
        <v>11</v>
      </c>
    </row>
    <row r="143" spans="1:3" x14ac:dyDescent="0.25">
      <c r="A143" s="1308"/>
      <c r="B143" s="537" t="s">
        <v>342</v>
      </c>
      <c r="C143" s="537">
        <v>3</v>
      </c>
    </row>
    <row r="144" spans="1:3" x14ac:dyDescent="0.25">
      <c r="A144" s="1307" t="s">
        <v>279</v>
      </c>
      <c r="B144" s="535" t="s">
        <v>325</v>
      </c>
      <c r="C144" s="535">
        <v>2</v>
      </c>
    </row>
    <row r="145" spans="1:3" x14ac:dyDescent="0.25">
      <c r="A145" s="1316"/>
      <c r="B145" s="535" t="s">
        <v>433</v>
      </c>
      <c r="C145" s="535">
        <v>5</v>
      </c>
    </row>
    <row r="146" spans="1:3" x14ac:dyDescent="0.25">
      <c r="A146" s="1308"/>
      <c r="B146" s="535" t="s">
        <v>275</v>
      </c>
      <c r="C146" s="535">
        <v>2</v>
      </c>
    </row>
    <row r="147" spans="1:3" x14ac:dyDescent="0.25">
      <c r="A147" s="537" t="s">
        <v>279</v>
      </c>
      <c r="B147" s="535" t="s">
        <v>462</v>
      </c>
      <c r="C147" s="535">
        <v>1</v>
      </c>
    </row>
    <row r="148" spans="1:3" x14ac:dyDescent="0.25">
      <c r="A148" s="537" t="s">
        <v>509</v>
      </c>
      <c r="B148" s="537" t="s">
        <v>275</v>
      </c>
      <c r="C148" s="537">
        <v>3</v>
      </c>
    </row>
    <row r="149" spans="1:3" x14ac:dyDescent="0.25">
      <c r="A149" s="535" t="s">
        <v>115</v>
      </c>
      <c r="B149" s="535" t="s">
        <v>285</v>
      </c>
      <c r="C149" s="535">
        <v>7</v>
      </c>
    </row>
    <row r="150" spans="1:3" x14ac:dyDescent="0.25">
      <c r="A150" s="1242" t="s">
        <v>309</v>
      </c>
      <c r="B150" s="537" t="s">
        <v>469</v>
      </c>
      <c r="C150" s="537">
        <v>3</v>
      </c>
    </row>
    <row r="151" spans="1:3" x14ac:dyDescent="0.25">
      <c r="A151" s="1243"/>
      <c r="B151" s="537" t="s">
        <v>326</v>
      </c>
      <c r="C151" s="537">
        <v>2</v>
      </c>
    </row>
    <row r="152" spans="1:3" x14ac:dyDescent="0.25">
      <c r="A152" s="1243"/>
      <c r="B152" s="537" t="s">
        <v>314</v>
      </c>
      <c r="C152" s="537">
        <v>2</v>
      </c>
    </row>
    <row r="153" spans="1:3" x14ac:dyDescent="0.25">
      <c r="A153" s="1243"/>
      <c r="B153" s="537" t="s">
        <v>349</v>
      </c>
      <c r="C153" s="537">
        <v>1</v>
      </c>
    </row>
    <row r="154" spans="1:3" x14ac:dyDescent="0.25">
      <c r="A154" s="1243"/>
      <c r="B154" s="537" t="s">
        <v>434</v>
      </c>
      <c r="C154" s="537">
        <v>8</v>
      </c>
    </row>
    <row r="155" spans="1:3" x14ac:dyDescent="0.25">
      <c r="A155" s="1243"/>
      <c r="B155" s="537" t="s">
        <v>285</v>
      </c>
      <c r="C155" s="537">
        <v>6</v>
      </c>
    </row>
    <row r="156" spans="1:3" x14ac:dyDescent="0.25">
      <c r="A156" s="1243"/>
      <c r="B156" s="537" t="s">
        <v>272</v>
      </c>
      <c r="C156" s="537">
        <v>1</v>
      </c>
    </row>
    <row r="157" spans="1:3" x14ac:dyDescent="0.25">
      <c r="A157" s="1244"/>
      <c r="B157" s="537" t="s">
        <v>316</v>
      </c>
      <c r="C157" s="537">
        <v>6</v>
      </c>
    </row>
    <row r="158" spans="1:3" x14ac:dyDescent="0.25">
      <c r="A158" s="1307" t="s">
        <v>21</v>
      </c>
      <c r="B158" s="535" t="s">
        <v>423</v>
      </c>
      <c r="C158" s="535">
        <v>1</v>
      </c>
    </row>
    <row r="159" spans="1:3" x14ac:dyDescent="0.25">
      <c r="A159" s="1316"/>
      <c r="B159" s="535" t="s">
        <v>336</v>
      </c>
      <c r="C159" s="535">
        <v>2</v>
      </c>
    </row>
    <row r="160" spans="1:3" x14ac:dyDescent="0.25">
      <c r="A160" s="1308"/>
      <c r="B160" s="535" t="s">
        <v>335</v>
      </c>
      <c r="C160" s="535">
        <v>1</v>
      </c>
    </row>
    <row r="161" spans="1:3" x14ac:dyDescent="0.25">
      <c r="A161" s="1242" t="s">
        <v>21</v>
      </c>
      <c r="B161" s="535" t="s">
        <v>281</v>
      </c>
      <c r="C161" s="535">
        <v>1</v>
      </c>
    </row>
    <row r="162" spans="1:3" x14ac:dyDescent="0.25">
      <c r="A162" s="1243"/>
      <c r="B162" s="535" t="s">
        <v>492</v>
      </c>
      <c r="C162" s="535">
        <v>1</v>
      </c>
    </row>
    <row r="163" spans="1:3" x14ac:dyDescent="0.25">
      <c r="A163" s="1244"/>
      <c r="B163" s="535" t="s">
        <v>419</v>
      </c>
      <c r="C163" s="535">
        <v>4</v>
      </c>
    </row>
    <row r="164" spans="1:3" x14ac:dyDescent="0.25">
      <c r="A164" s="535" t="s">
        <v>429</v>
      </c>
      <c r="B164" s="535" t="s">
        <v>440</v>
      </c>
      <c r="C164" s="535">
        <v>3</v>
      </c>
    </row>
    <row r="165" spans="1:3" x14ac:dyDescent="0.25">
      <c r="A165" s="537" t="s">
        <v>532</v>
      </c>
      <c r="B165" s="535" t="s">
        <v>433</v>
      </c>
      <c r="C165" s="535">
        <v>2</v>
      </c>
    </row>
    <row r="166" spans="1:3" x14ac:dyDescent="0.25">
      <c r="A166" s="661" t="s">
        <v>533</v>
      </c>
      <c r="B166" s="661" t="s">
        <v>427</v>
      </c>
      <c r="C166" s="661">
        <v>4</v>
      </c>
    </row>
    <row r="167" spans="1:3" x14ac:dyDescent="0.25">
      <c r="A167" s="1302" t="s">
        <v>533</v>
      </c>
      <c r="B167" s="662" t="s">
        <v>285</v>
      </c>
      <c r="C167" s="662">
        <v>2</v>
      </c>
    </row>
    <row r="168" spans="1:3" x14ac:dyDescent="0.25">
      <c r="A168" s="1303"/>
      <c r="B168" s="662" t="s">
        <v>275</v>
      </c>
      <c r="C168" s="662">
        <v>9</v>
      </c>
    </row>
    <row r="169" spans="1:3" x14ac:dyDescent="0.25">
      <c r="A169" s="661" t="s">
        <v>533</v>
      </c>
      <c r="B169" s="662" t="s">
        <v>426</v>
      </c>
      <c r="C169" s="662">
        <v>2</v>
      </c>
    </row>
    <row r="170" spans="1:3" x14ac:dyDescent="0.25">
      <c r="A170" s="661" t="s">
        <v>196</v>
      </c>
      <c r="B170" s="662" t="s">
        <v>285</v>
      </c>
      <c r="C170" s="662">
        <v>8</v>
      </c>
    </row>
    <row r="171" spans="1:3" ht="25.5" x14ac:dyDescent="0.25">
      <c r="A171" s="537" t="s">
        <v>534</v>
      </c>
      <c r="B171" s="537" t="s">
        <v>455</v>
      </c>
      <c r="C171" s="537">
        <v>1</v>
      </c>
    </row>
    <row r="172" spans="1:3" x14ac:dyDescent="0.25">
      <c r="A172" s="537" t="s">
        <v>541</v>
      </c>
      <c r="B172" s="537" t="s">
        <v>542</v>
      </c>
      <c r="C172" s="535">
        <v>5</v>
      </c>
    </row>
    <row r="173" spans="1:3" x14ac:dyDescent="0.25">
      <c r="A173" s="665"/>
      <c r="B173" s="665"/>
      <c r="C173" s="677">
        <f>SUM(C120:C172)</f>
        <v>215</v>
      </c>
    </row>
    <row r="174" spans="1:3" x14ac:dyDescent="0.25">
      <c r="A174" s="1318" t="s">
        <v>459</v>
      </c>
      <c r="B174" s="1318"/>
      <c r="C174" s="1318"/>
    </row>
    <row r="175" spans="1:3" x14ac:dyDescent="0.25">
      <c r="A175" s="535" t="s">
        <v>213</v>
      </c>
      <c r="B175" s="535" t="s">
        <v>285</v>
      </c>
      <c r="C175" s="535">
        <v>2</v>
      </c>
    </row>
    <row r="176" spans="1:3" x14ac:dyDescent="0.25">
      <c r="A176" s="535" t="s">
        <v>40</v>
      </c>
      <c r="B176" s="535" t="s">
        <v>275</v>
      </c>
      <c r="C176" s="535">
        <v>4</v>
      </c>
    </row>
    <row r="177" spans="1:3" x14ac:dyDescent="0.25">
      <c r="A177" s="473" t="s">
        <v>34</v>
      </c>
      <c r="B177" s="535" t="s">
        <v>367</v>
      </c>
      <c r="C177" s="535">
        <v>1</v>
      </c>
    </row>
    <row r="178" spans="1:3" x14ac:dyDescent="0.25">
      <c r="A178" s="1307" t="s">
        <v>428</v>
      </c>
      <c r="B178" s="535" t="s">
        <v>275</v>
      </c>
      <c r="C178" s="535">
        <v>1</v>
      </c>
    </row>
    <row r="179" spans="1:3" x14ac:dyDescent="0.25">
      <c r="A179" s="1316"/>
      <c r="B179" s="535" t="s">
        <v>423</v>
      </c>
      <c r="C179" s="535">
        <v>2</v>
      </c>
    </row>
    <row r="180" spans="1:3" x14ac:dyDescent="0.25">
      <c r="A180" s="1308"/>
      <c r="B180" s="535" t="s">
        <v>285</v>
      </c>
      <c r="C180" s="535">
        <v>2</v>
      </c>
    </row>
    <row r="181" spans="1:3" x14ac:dyDescent="0.25">
      <c r="A181" s="539" t="s">
        <v>428</v>
      </c>
      <c r="B181" s="535" t="s">
        <v>487</v>
      </c>
      <c r="C181" s="535">
        <v>14</v>
      </c>
    </row>
    <row r="182" spans="1:3" x14ac:dyDescent="0.25">
      <c r="A182" s="1242" t="s">
        <v>428</v>
      </c>
      <c r="B182" s="535" t="s">
        <v>488</v>
      </c>
      <c r="C182" s="535">
        <v>1</v>
      </c>
    </row>
    <row r="183" spans="1:3" x14ac:dyDescent="0.25">
      <c r="A183" s="1244"/>
      <c r="B183" s="535" t="s">
        <v>285</v>
      </c>
      <c r="C183" s="535">
        <v>4</v>
      </c>
    </row>
    <row r="184" spans="1:3" x14ac:dyDescent="0.25">
      <c r="A184" s="1302" t="s">
        <v>141</v>
      </c>
      <c r="B184" s="661" t="s">
        <v>328</v>
      </c>
      <c r="C184" s="661">
        <v>2</v>
      </c>
    </row>
    <row r="185" spans="1:3" x14ac:dyDescent="0.25">
      <c r="A185" s="1303"/>
      <c r="B185" s="661" t="s">
        <v>449</v>
      </c>
      <c r="C185" s="661">
        <v>16</v>
      </c>
    </row>
    <row r="186" spans="1:3" x14ac:dyDescent="0.25">
      <c r="A186" s="1302" t="s">
        <v>186</v>
      </c>
      <c r="B186" s="662" t="s">
        <v>272</v>
      </c>
      <c r="C186" s="662">
        <v>1</v>
      </c>
    </row>
    <row r="187" spans="1:3" x14ac:dyDescent="0.25">
      <c r="A187" s="1309"/>
      <c r="B187" s="662" t="s">
        <v>440</v>
      </c>
      <c r="C187" s="662">
        <v>1</v>
      </c>
    </row>
    <row r="188" spans="1:3" x14ac:dyDescent="0.25">
      <c r="A188" s="1309"/>
      <c r="B188" s="662" t="s">
        <v>275</v>
      </c>
      <c r="C188" s="662">
        <v>4</v>
      </c>
    </row>
    <row r="189" spans="1:3" x14ac:dyDescent="0.25">
      <c r="A189" s="1303"/>
      <c r="B189" s="662" t="s">
        <v>333</v>
      </c>
      <c r="C189" s="662">
        <v>11</v>
      </c>
    </row>
    <row r="190" spans="1:3" x14ac:dyDescent="0.25">
      <c r="A190" s="661" t="s">
        <v>186</v>
      </c>
      <c r="B190" s="662" t="s">
        <v>272</v>
      </c>
      <c r="C190" s="662">
        <v>1</v>
      </c>
    </row>
    <row r="191" spans="1:3" x14ac:dyDescent="0.25">
      <c r="A191" s="1307" t="s">
        <v>41</v>
      </c>
      <c r="B191" s="535" t="s">
        <v>419</v>
      </c>
      <c r="C191" s="535">
        <v>1</v>
      </c>
    </row>
    <row r="192" spans="1:3" x14ac:dyDescent="0.25">
      <c r="A192" s="1316"/>
      <c r="B192" s="535" t="s">
        <v>285</v>
      </c>
      <c r="C192" s="535">
        <v>6</v>
      </c>
    </row>
    <row r="193" spans="1:3" x14ac:dyDescent="0.25">
      <c r="A193" s="1308"/>
      <c r="B193" s="535" t="s">
        <v>281</v>
      </c>
      <c r="C193" s="535">
        <v>9</v>
      </c>
    </row>
    <row r="194" spans="1:3" x14ac:dyDescent="0.25">
      <c r="A194" s="1242" t="s">
        <v>254</v>
      </c>
      <c r="B194" s="667" t="s">
        <v>487</v>
      </c>
      <c r="C194" s="667">
        <v>2</v>
      </c>
    </row>
    <row r="195" spans="1:3" x14ac:dyDescent="0.25">
      <c r="A195" s="1243"/>
      <c r="B195" s="663" t="s">
        <v>499</v>
      </c>
      <c r="C195" s="663">
        <v>1</v>
      </c>
    </row>
    <row r="196" spans="1:3" x14ac:dyDescent="0.25">
      <c r="A196" s="1243"/>
      <c r="B196" s="535" t="s">
        <v>433</v>
      </c>
      <c r="C196" s="535">
        <v>6</v>
      </c>
    </row>
    <row r="197" spans="1:3" x14ac:dyDescent="0.25">
      <c r="A197" s="1243"/>
      <c r="B197" s="535" t="s">
        <v>285</v>
      </c>
      <c r="C197" s="535">
        <v>9</v>
      </c>
    </row>
    <row r="198" spans="1:3" x14ac:dyDescent="0.25">
      <c r="A198" s="1243"/>
      <c r="B198" s="535" t="s">
        <v>498</v>
      </c>
      <c r="C198" s="535">
        <v>6</v>
      </c>
    </row>
    <row r="199" spans="1:3" x14ac:dyDescent="0.25">
      <c r="A199" s="1243"/>
      <c r="B199" s="535" t="s">
        <v>336</v>
      </c>
      <c r="C199" s="535">
        <v>2</v>
      </c>
    </row>
    <row r="200" spans="1:3" x14ac:dyDescent="0.25">
      <c r="A200" s="1243"/>
      <c r="B200" s="535" t="s">
        <v>348</v>
      </c>
      <c r="C200" s="535">
        <v>2</v>
      </c>
    </row>
    <row r="201" spans="1:3" x14ac:dyDescent="0.25">
      <c r="A201" s="1244"/>
      <c r="B201" s="535" t="s">
        <v>350</v>
      </c>
      <c r="C201" s="535">
        <v>10</v>
      </c>
    </row>
    <row r="202" spans="1:3" x14ac:dyDescent="0.25">
      <c r="A202" s="1307" t="s">
        <v>120</v>
      </c>
      <c r="B202" s="537" t="s">
        <v>275</v>
      </c>
      <c r="C202" s="537">
        <v>2</v>
      </c>
    </row>
    <row r="203" spans="1:3" x14ac:dyDescent="0.25">
      <c r="A203" s="1308"/>
      <c r="B203" s="537" t="s">
        <v>433</v>
      </c>
      <c r="C203" s="537">
        <v>1</v>
      </c>
    </row>
    <row r="204" spans="1:3" x14ac:dyDescent="0.25">
      <c r="A204" s="1307" t="s">
        <v>422</v>
      </c>
      <c r="B204" s="537" t="s">
        <v>342</v>
      </c>
      <c r="C204" s="537">
        <v>6</v>
      </c>
    </row>
    <row r="205" spans="1:3" x14ac:dyDescent="0.25">
      <c r="A205" s="1308"/>
      <c r="B205" s="537" t="s">
        <v>423</v>
      </c>
      <c r="C205" s="537">
        <v>3</v>
      </c>
    </row>
    <row r="206" spans="1:3" x14ac:dyDescent="0.25">
      <c r="A206" s="1307" t="s">
        <v>279</v>
      </c>
      <c r="B206" s="535" t="s">
        <v>325</v>
      </c>
      <c r="C206" s="535">
        <v>4</v>
      </c>
    </row>
    <row r="207" spans="1:3" x14ac:dyDescent="0.25">
      <c r="A207" s="1308"/>
      <c r="B207" s="535" t="s">
        <v>342</v>
      </c>
      <c r="C207" s="535">
        <v>5</v>
      </c>
    </row>
    <row r="208" spans="1:3" x14ac:dyDescent="0.25">
      <c r="A208" s="537" t="s">
        <v>509</v>
      </c>
      <c r="B208" s="537" t="s">
        <v>275</v>
      </c>
      <c r="C208" s="537">
        <v>6</v>
      </c>
    </row>
    <row r="209" spans="1:3" x14ac:dyDescent="0.25">
      <c r="A209" s="535" t="s">
        <v>115</v>
      </c>
      <c r="B209" s="535" t="s">
        <v>285</v>
      </c>
      <c r="C209" s="535">
        <v>2</v>
      </c>
    </row>
    <row r="210" spans="1:3" x14ac:dyDescent="0.25">
      <c r="A210" s="1307" t="s">
        <v>309</v>
      </c>
      <c r="B210" s="537" t="s">
        <v>511</v>
      </c>
      <c r="C210" s="537">
        <v>1</v>
      </c>
    </row>
    <row r="211" spans="1:3" x14ac:dyDescent="0.25">
      <c r="A211" s="1316"/>
      <c r="B211" s="537" t="s">
        <v>319</v>
      </c>
      <c r="C211" s="537">
        <v>2</v>
      </c>
    </row>
    <row r="212" spans="1:3" x14ac:dyDescent="0.25">
      <c r="A212" s="1316"/>
      <c r="B212" s="537" t="s">
        <v>275</v>
      </c>
      <c r="C212" s="537">
        <v>1</v>
      </c>
    </row>
    <row r="213" spans="1:3" x14ac:dyDescent="0.25">
      <c r="A213" s="1316"/>
      <c r="B213" s="537" t="s">
        <v>512</v>
      </c>
      <c r="C213" s="537">
        <v>1</v>
      </c>
    </row>
    <row r="214" spans="1:3" x14ac:dyDescent="0.25">
      <c r="A214" s="1316"/>
      <c r="B214" s="537" t="s">
        <v>434</v>
      </c>
      <c r="C214" s="537">
        <v>2</v>
      </c>
    </row>
    <row r="215" spans="1:3" x14ac:dyDescent="0.25">
      <c r="A215" s="1316"/>
      <c r="B215" s="537" t="s">
        <v>342</v>
      </c>
      <c r="C215" s="537">
        <v>6</v>
      </c>
    </row>
    <row r="216" spans="1:3" x14ac:dyDescent="0.25">
      <c r="A216" s="1316"/>
      <c r="B216" s="537" t="s">
        <v>437</v>
      </c>
      <c r="C216" s="537">
        <v>3</v>
      </c>
    </row>
    <row r="217" spans="1:3" x14ac:dyDescent="0.25">
      <c r="A217" s="1308"/>
      <c r="B217" s="537" t="s">
        <v>439</v>
      </c>
      <c r="C217" s="537">
        <v>4</v>
      </c>
    </row>
    <row r="218" spans="1:3" x14ac:dyDescent="0.25">
      <c r="A218" s="535" t="s">
        <v>250</v>
      </c>
      <c r="B218" s="535" t="s">
        <v>423</v>
      </c>
      <c r="C218" s="535">
        <v>1</v>
      </c>
    </row>
    <row r="219" spans="1:3" x14ac:dyDescent="0.25">
      <c r="A219" s="1307" t="s">
        <v>21</v>
      </c>
      <c r="B219" s="537" t="s">
        <v>336</v>
      </c>
      <c r="C219" s="537">
        <v>2</v>
      </c>
    </row>
    <row r="220" spans="1:3" x14ac:dyDescent="0.25">
      <c r="A220" s="1316"/>
      <c r="B220" s="537" t="s">
        <v>272</v>
      </c>
      <c r="C220" s="537">
        <v>4</v>
      </c>
    </row>
    <row r="221" spans="1:3" x14ac:dyDescent="0.25">
      <c r="A221" s="1316"/>
      <c r="B221" s="537" t="s">
        <v>345</v>
      </c>
      <c r="C221" s="537">
        <v>2</v>
      </c>
    </row>
    <row r="222" spans="1:3" x14ac:dyDescent="0.25">
      <c r="A222" s="1316"/>
      <c r="B222" s="537" t="s">
        <v>53</v>
      </c>
      <c r="C222" s="537">
        <v>2</v>
      </c>
    </row>
    <row r="223" spans="1:3" x14ac:dyDescent="0.25">
      <c r="A223" s="1308"/>
      <c r="B223" s="537"/>
      <c r="C223" s="537"/>
    </row>
    <row r="224" spans="1:3" x14ac:dyDescent="0.25">
      <c r="A224" s="1307" t="s">
        <v>429</v>
      </c>
      <c r="B224" s="537" t="s">
        <v>440</v>
      </c>
      <c r="C224" s="537">
        <v>4</v>
      </c>
    </row>
    <row r="225" spans="1:3" x14ac:dyDescent="0.25">
      <c r="A225" s="1308"/>
      <c r="B225" s="537" t="s">
        <v>369</v>
      </c>
      <c r="C225" s="537">
        <v>1</v>
      </c>
    </row>
    <row r="226" spans="1:3" x14ac:dyDescent="0.25">
      <c r="A226" s="537" t="s">
        <v>531</v>
      </c>
      <c r="B226" s="537" t="s">
        <v>340</v>
      </c>
      <c r="C226" s="537">
        <v>5</v>
      </c>
    </row>
    <row r="227" spans="1:3" x14ac:dyDescent="0.25">
      <c r="A227" s="1302" t="s">
        <v>533</v>
      </c>
      <c r="B227" s="661" t="s">
        <v>427</v>
      </c>
      <c r="C227" s="661">
        <v>4</v>
      </c>
    </row>
    <row r="228" spans="1:3" x14ac:dyDescent="0.25">
      <c r="A228" s="1309"/>
      <c r="B228" s="661" t="s">
        <v>340</v>
      </c>
      <c r="C228" s="661">
        <v>3</v>
      </c>
    </row>
    <row r="229" spans="1:3" x14ac:dyDescent="0.25">
      <c r="A229" s="1303"/>
      <c r="B229" s="661" t="s">
        <v>434</v>
      </c>
      <c r="C229" s="661">
        <v>1</v>
      </c>
    </row>
    <row r="230" spans="1:3" x14ac:dyDescent="0.25">
      <c r="A230" s="1302" t="s">
        <v>533</v>
      </c>
      <c r="B230" s="661" t="s">
        <v>285</v>
      </c>
      <c r="C230" s="661">
        <v>1</v>
      </c>
    </row>
    <row r="231" spans="1:3" x14ac:dyDescent="0.25">
      <c r="A231" s="1309"/>
      <c r="B231" s="661" t="s">
        <v>275</v>
      </c>
      <c r="C231" s="661">
        <v>8</v>
      </c>
    </row>
    <row r="232" spans="1:3" x14ac:dyDescent="0.25">
      <c r="A232" s="1303"/>
      <c r="B232" s="661" t="s">
        <v>492</v>
      </c>
      <c r="C232" s="661">
        <v>1</v>
      </c>
    </row>
    <row r="233" spans="1:3" x14ac:dyDescent="0.25">
      <c r="A233" s="661" t="s">
        <v>196</v>
      </c>
      <c r="B233" s="661" t="s">
        <v>400</v>
      </c>
      <c r="C233" s="661">
        <v>23</v>
      </c>
    </row>
    <row r="234" spans="1:3" x14ac:dyDescent="0.25">
      <c r="A234" s="1310" t="s">
        <v>196</v>
      </c>
      <c r="B234" s="661" t="s">
        <v>427</v>
      </c>
      <c r="C234" s="661">
        <v>2</v>
      </c>
    </row>
    <row r="235" spans="1:3" x14ac:dyDescent="0.25">
      <c r="A235" s="1311"/>
      <c r="B235" s="661" t="s">
        <v>285</v>
      </c>
      <c r="C235" s="661">
        <v>3</v>
      </c>
    </row>
    <row r="236" spans="1:3" x14ac:dyDescent="0.25">
      <c r="A236" s="537" t="s">
        <v>541</v>
      </c>
      <c r="B236" s="537" t="s">
        <v>542</v>
      </c>
      <c r="C236" s="535">
        <v>1</v>
      </c>
    </row>
    <row r="237" spans="1:3" x14ac:dyDescent="0.25">
      <c r="A237" s="535" t="s">
        <v>544</v>
      </c>
      <c r="B237" s="535" t="s">
        <v>325</v>
      </c>
      <c r="C237" s="535">
        <v>11</v>
      </c>
    </row>
    <row r="238" spans="1:3" x14ac:dyDescent="0.25">
      <c r="A238" s="676"/>
      <c r="B238" s="676"/>
      <c r="C238" s="677">
        <f>SUM(C175:C237)</f>
        <v>249</v>
      </c>
    </row>
    <row r="239" spans="1:3" x14ac:dyDescent="0.25">
      <c r="A239" s="1318" t="s">
        <v>460</v>
      </c>
      <c r="B239" s="1318"/>
      <c r="C239" s="1318"/>
    </row>
    <row r="240" spans="1:3" x14ac:dyDescent="0.25">
      <c r="A240" s="535" t="s">
        <v>213</v>
      </c>
      <c r="B240" s="535" t="s">
        <v>285</v>
      </c>
      <c r="C240" s="535">
        <v>5</v>
      </c>
    </row>
    <row r="241" spans="1:3" x14ac:dyDescent="0.25">
      <c r="A241" s="1319" t="s">
        <v>34</v>
      </c>
      <c r="B241" s="535" t="s">
        <v>367</v>
      </c>
      <c r="C241" s="535">
        <v>3</v>
      </c>
    </row>
    <row r="242" spans="1:3" x14ac:dyDescent="0.25">
      <c r="A242" s="1319"/>
      <c r="B242" s="535" t="s">
        <v>275</v>
      </c>
      <c r="C242" s="535">
        <v>2</v>
      </c>
    </row>
    <row r="243" spans="1:3" x14ac:dyDescent="0.25">
      <c r="A243" s="668" t="s">
        <v>214</v>
      </c>
      <c r="B243" s="541" t="s">
        <v>433</v>
      </c>
      <c r="C243" s="541">
        <v>1</v>
      </c>
    </row>
    <row r="244" spans="1:3" x14ac:dyDescent="0.25">
      <c r="A244" s="1307" t="s">
        <v>428</v>
      </c>
      <c r="B244" s="541" t="s">
        <v>275</v>
      </c>
      <c r="C244" s="541">
        <v>1</v>
      </c>
    </row>
    <row r="245" spans="1:3" x14ac:dyDescent="0.25">
      <c r="A245" s="1316"/>
      <c r="B245" s="541" t="s">
        <v>423</v>
      </c>
      <c r="C245" s="541">
        <v>3</v>
      </c>
    </row>
    <row r="246" spans="1:3" x14ac:dyDescent="0.25">
      <c r="A246" s="1316"/>
      <c r="B246" s="541" t="s">
        <v>285</v>
      </c>
      <c r="C246" s="541">
        <v>2</v>
      </c>
    </row>
    <row r="247" spans="1:3" x14ac:dyDescent="0.25">
      <c r="A247" s="1308"/>
      <c r="B247" s="541" t="s">
        <v>489</v>
      </c>
      <c r="C247" s="541">
        <v>1</v>
      </c>
    </row>
    <row r="248" spans="1:3" x14ac:dyDescent="0.25">
      <c r="A248" s="1242" t="s">
        <v>428</v>
      </c>
      <c r="B248" s="541" t="s">
        <v>275</v>
      </c>
      <c r="C248" s="541">
        <v>1</v>
      </c>
    </row>
    <row r="249" spans="1:3" x14ac:dyDescent="0.25">
      <c r="A249" s="1243"/>
      <c r="B249" s="541" t="s">
        <v>423</v>
      </c>
      <c r="C249" s="541">
        <v>3</v>
      </c>
    </row>
    <row r="250" spans="1:3" x14ac:dyDescent="0.25">
      <c r="A250" s="1243"/>
      <c r="B250" s="541" t="s">
        <v>285</v>
      </c>
      <c r="C250" s="541">
        <v>2</v>
      </c>
    </row>
    <row r="251" spans="1:3" x14ac:dyDescent="0.25">
      <c r="A251" s="1244"/>
      <c r="B251" s="541" t="s">
        <v>489</v>
      </c>
      <c r="C251" s="541">
        <v>1</v>
      </c>
    </row>
    <row r="252" spans="1:3" x14ac:dyDescent="0.25">
      <c r="A252" s="535" t="s">
        <v>428</v>
      </c>
      <c r="B252" s="535" t="s">
        <v>285</v>
      </c>
      <c r="C252" s="535">
        <v>1</v>
      </c>
    </row>
    <row r="253" spans="1:3" x14ac:dyDescent="0.25">
      <c r="A253" s="1302" t="s">
        <v>141</v>
      </c>
      <c r="B253" s="661" t="s">
        <v>328</v>
      </c>
      <c r="C253" s="661">
        <v>1</v>
      </c>
    </row>
    <row r="254" spans="1:3" x14ac:dyDescent="0.25">
      <c r="A254" s="1303"/>
      <c r="B254" s="661" t="s">
        <v>285</v>
      </c>
      <c r="C254" s="661">
        <v>3</v>
      </c>
    </row>
    <row r="255" spans="1:3" x14ac:dyDescent="0.25">
      <c r="A255" s="1302" t="s">
        <v>186</v>
      </c>
      <c r="B255" s="662" t="s">
        <v>272</v>
      </c>
      <c r="C255" s="662">
        <v>5</v>
      </c>
    </row>
    <row r="256" spans="1:3" x14ac:dyDescent="0.25">
      <c r="A256" s="1309"/>
      <c r="B256" s="662" t="s">
        <v>437</v>
      </c>
      <c r="C256" s="662">
        <v>4</v>
      </c>
    </row>
    <row r="257" spans="1:3" x14ac:dyDescent="0.25">
      <c r="A257" s="1309"/>
      <c r="B257" s="662" t="s">
        <v>349</v>
      </c>
      <c r="C257" s="662">
        <v>1</v>
      </c>
    </row>
    <row r="258" spans="1:3" x14ac:dyDescent="0.25">
      <c r="A258" s="1309"/>
      <c r="B258" s="662" t="s">
        <v>432</v>
      </c>
      <c r="C258" s="662">
        <v>2</v>
      </c>
    </row>
    <row r="259" spans="1:3" x14ac:dyDescent="0.25">
      <c r="A259" s="1309"/>
      <c r="B259" s="662" t="s">
        <v>275</v>
      </c>
      <c r="C259" s="662">
        <v>5</v>
      </c>
    </row>
    <row r="260" spans="1:3" x14ac:dyDescent="0.25">
      <c r="A260" s="1303"/>
      <c r="B260" s="662" t="s">
        <v>333</v>
      </c>
      <c r="C260" s="662">
        <v>18</v>
      </c>
    </row>
    <row r="261" spans="1:3" x14ac:dyDescent="0.25">
      <c r="A261" s="1310" t="s">
        <v>186</v>
      </c>
      <c r="B261" s="662" t="s">
        <v>450</v>
      </c>
      <c r="C261" s="662">
        <v>4</v>
      </c>
    </row>
    <row r="262" spans="1:3" x14ac:dyDescent="0.25">
      <c r="A262" s="1311"/>
      <c r="B262" s="662" t="s">
        <v>272</v>
      </c>
      <c r="C262" s="662">
        <v>1</v>
      </c>
    </row>
    <row r="263" spans="1:3" x14ac:dyDescent="0.25">
      <c r="A263" s="1307" t="s">
        <v>41</v>
      </c>
      <c r="B263" s="535" t="s">
        <v>419</v>
      </c>
      <c r="C263" s="535">
        <v>1</v>
      </c>
    </row>
    <row r="264" spans="1:3" x14ac:dyDescent="0.25">
      <c r="A264" s="1316"/>
      <c r="B264" s="535" t="s">
        <v>285</v>
      </c>
      <c r="C264" s="535">
        <v>5</v>
      </c>
    </row>
    <row r="265" spans="1:3" x14ac:dyDescent="0.25">
      <c r="A265" s="1308"/>
      <c r="B265" s="535" t="s">
        <v>281</v>
      </c>
      <c r="C265" s="535">
        <v>6</v>
      </c>
    </row>
    <row r="266" spans="1:3" x14ac:dyDescent="0.25">
      <c r="A266" s="1307" t="s">
        <v>254</v>
      </c>
      <c r="B266" s="537" t="s">
        <v>285</v>
      </c>
      <c r="C266" s="537">
        <v>3</v>
      </c>
    </row>
    <row r="267" spans="1:3" x14ac:dyDescent="0.25">
      <c r="A267" s="1316"/>
      <c r="B267" s="537" t="s">
        <v>433</v>
      </c>
      <c r="C267" s="537">
        <v>2</v>
      </c>
    </row>
    <row r="268" spans="1:3" x14ac:dyDescent="0.25">
      <c r="A268" s="1308"/>
      <c r="B268" s="537" t="s">
        <v>423</v>
      </c>
      <c r="C268" s="537">
        <v>2</v>
      </c>
    </row>
    <row r="269" spans="1:3" x14ac:dyDescent="0.25">
      <c r="A269" s="1307" t="s">
        <v>422</v>
      </c>
      <c r="B269" s="537" t="s">
        <v>342</v>
      </c>
      <c r="C269" s="537">
        <v>5</v>
      </c>
    </row>
    <row r="270" spans="1:3" x14ac:dyDescent="0.25">
      <c r="A270" s="1308"/>
      <c r="B270" s="537" t="s">
        <v>313</v>
      </c>
      <c r="C270" s="537">
        <v>2</v>
      </c>
    </row>
    <row r="271" spans="1:3" x14ac:dyDescent="0.25">
      <c r="A271" s="1307" t="s">
        <v>279</v>
      </c>
      <c r="B271" s="535" t="s">
        <v>285</v>
      </c>
      <c r="C271" s="535">
        <v>5</v>
      </c>
    </row>
    <row r="272" spans="1:3" x14ac:dyDescent="0.25">
      <c r="A272" s="1308"/>
      <c r="B272" s="535" t="s">
        <v>275</v>
      </c>
      <c r="C272" s="535">
        <v>2</v>
      </c>
    </row>
    <row r="273" spans="1:3" x14ac:dyDescent="0.25">
      <c r="A273" s="537" t="s">
        <v>279</v>
      </c>
      <c r="B273" s="535" t="s">
        <v>462</v>
      </c>
      <c r="C273" s="535">
        <v>1</v>
      </c>
    </row>
    <row r="274" spans="1:3" x14ac:dyDescent="0.25">
      <c r="A274" s="537" t="s">
        <v>509</v>
      </c>
      <c r="B274" s="537" t="s">
        <v>275</v>
      </c>
      <c r="C274" s="537">
        <v>9</v>
      </c>
    </row>
    <row r="275" spans="1:3" x14ac:dyDescent="0.25">
      <c r="A275" s="1307" t="s">
        <v>115</v>
      </c>
      <c r="B275" s="537" t="s">
        <v>285</v>
      </c>
      <c r="C275" s="537">
        <v>2</v>
      </c>
    </row>
    <row r="276" spans="1:3" x14ac:dyDescent="0.25">
      <c r="A276" s="1308"/>
      <c r="B276" s="537" t="s">
        <v>313</v>
      </c>
      <c r="C276" s="537">
        <v>1</v>
      </c>
    </row>
    <row r="277" spans="1:3" x14ac:dyDescent="0.25">
      <c r="A277" s="537"/>
      <c r="B277" s="669" t="s">
        <v>282</v>
      </c>
      <c r="C277" s="537"/>
    </row>
    <row r="278" spans="1:3" x14ac:dyDescent="0.25">
      <c r="A278" s="535" t="s">
        <v>115</v>
      </c>
      <c r="B278" s="535" t="s">
        <v>285</v>
      </c>
      <c r="C278" s="535">
        <v>1</v>
      </c>
    </row>
    <row r="279" spans="1:3" x14ac:dyDescent="0.25">
      <c r="A279" s="1242" t="s">
        <v>309</v>
      </c>
      <c r="B279" s="537" t="s">
        <v>327</v>
      </c>
      <c r="C279" s="537">
        <v>9</v>
      </c>
    </row>
    <row r="280" spans="1:3" x14ac:dyDescent="0.25">
      <c r="A280" s="1243"/>
      <c r="B280" s="537" t="s">
        <v>434</v>
      </c>
      <c r="C280" s="537">
        <v>10</v>
      </c>
    </row>
    <row r="281" spans="1:3" x14ac:dyDescent="0.25">
      <c r="A281" s="1243"/>
      <c r="B281" s="537" t="s">
        <v>285</v>
      </c>
      <c r="C281" s="537">
        <v>10</v>
      </c>
    </row>
    <row r="282" spans="1:3" x14ac:dyDescent="0.25">
      <c r="A282" s="1244"/>
      <c r="B282" s="537" t="s">
        <v>423</v>
      </c>
      <c r="C282" s="537">
        <v>1</v>
      </c>
    </row>
    <row r="283" spans="1:3" x14ac:dyDescent="0.25">
      <c r="A283" s="588"/>
      <c r="B283" s="537"/>
      <c r="C283" s="537"/>
    </row>
    <row r="284" spans="1:3" x14ac:dyDescent="0.25">
      <c r="A284" s="535" t="s">
        <v>250</v>
      </c>
      <c r="B284" s="535" t="s">
        <v>423</v>
      </c>
      <c r="C284" s="535">
        <v>12</v>
      </c>
    </row>
    <row r="285" spans="1:3" x14ac:dyDescent="0.25">
      <c r="A285" s="1242" t="s">
        <v>21</v>
      </c>
      <c r="B285" s="535" t="s">
        <v>336</v>
      </c>
      <c r="C285" s="535">
        <v>1</v>
      </c>
    </row>
    <row r="286" spans="1:3" x14ac:dyDescent="0.25">
      <c r="A286" s="1243"/>
      <c r="B286" s="535" t="s">
        <v>492</v>
      </c>
      <c r="C286" s="535">
        <v>3</v>
      </c>
    </row>
    <row r="287" spans="1:3" x14ac:dyDescent="0.25">
      <c r="A287" s="1244"/>
      <c r="B287" s="535" t="s">
        <v>419</v>
      </c>
      <c r="C287" s="535">
        <v>1</v>
      </c>
    </row>
    <row r="288" spans="1:3" x14ac:dyDescent="0.25">
      <c r="A288" s="535" t="s">
        <v>429</v>
      </c>
      <c r="B288" s="535" t="s">
        <v>369</v>
      </c>
      <c r="C288" s="535">
        <v>2</v>
      </c>
    </row>
    <row r="289" spans="1:3" x14ac:dyDescent="0.25">
      <c r="A289" s="537" t="s">
        <v>531</v>
      </c>
      <c r="B289" s="537" t="s">
        <v>340</v>
      </c>
      <c r="C289" s="537">
        <v>5</v>
      </c>
    </row>
    <row r="290" spans="1:3" x14ac:dyDescent="0.25">
      <c r="A290" s="661" t="s">
        <v>533</v>
      </c>
      <c r="B290" s="661" t="s">
        <v>427</v>
      </c>
      <c r="C290" s="661">
        <v>1</v>
      </c>
    </row>
    <row r="291" spans="1:3" x14ac:dyDescent="0.25">
      <c r="A291" s="1310" t="s">
        <v>533</v>
      </c>
      <c r="B291" s="662" t="s">
        <v>275</v>
      </c>
      <c r="C291" s="662">
        <v>9</v>
      </c>
    </row>
    <row r="292" spans="1:3" x14ac:dyDescent="0.25">
      <c r="A292" s="1311"/>
      <c r="B292" s="662" t="s">
        <v>272</v>
      </c>
      <c r="C292" s="662">
        <v>1</v>
      </c>
    </row>
    <row r="293" spans="1:3" x14ac:dyDescent="0.25">
      <c r="A293" s="1310" t="s">
        <v>196</v>
      </c>
      <c r="B293" s="661" t="s">
        <v>285</v>
      </c>
      <c r="C293" s="661">
        <v>2</v>
      </c>
    </row>
    <row r="294" spans="1:3" x14ac:dyDescent="0.25">
      <c r="A294" s="1311"/>
      <c r="B294" s="661" t="s">
        <v>275</v>
      </c>
      <c r="C294" s="661">
        <v>4</v>
      </c>
    </row>
    <row r="295" spans="1:3" x14ac:dyDescent="0.25">
      <c r="A295" s="535" t="s">
        <v>187</v>
      </c>
      <c r="B295" s="535" t="s">
        <v>367</v>
      </c>
      <c r="C295" s="535">
        <v>2</v>
      </c>
    </row>
    <row r="296" spans="1:3" x14ac:dyDescent="0.25">
      <c r="A296" s="676"/>
      <c r="B296" s="676"/>
      <c r="C296" s="677">
        <f>SUM(C240:C295)</f>
        <v>190</v>
      </c>
    </row>
    <row r="297" spans="1:3" x14ac:dyDescent="0.25">
      <c r="A297" s="1318" t="s">
        <v>461</v>
      </c>
      <c r="B297" s="1318"/>
      <c r="C297" s="1318"/>
    </row>
    <row r="298" spans="1:3" x14ac:dyDescent="0.25">
      <c r="A298" s="1319" t="s">
        <v>34</v>
      </c>
      <c r="B298" s="535" t="s">
        <v>367</v>
      </c>
      <c r="C298" s="535">
        <v>3</v>
      </c>
    </row>
    <row r="299" spans="1:3" x14ac:dyDescent="0.25">
      <c r="A299" s="1319"/>
      <c r="B299" s="535" t="s">
        <v>275</v>
      </c>
      <c r="C299" s="535">
        <v>1</v>
      </c>
    </row>
    <row r="300" spans="1:3" x14ac:dyDescent="0.25">
      <c r="A300" s="1307" t="s">
        <v>428</v>
      </c>
      <c r="B300" s="535" t="s">
        <v>423</v>
      </c>
      <c r="C300" s="535">
        <v>1</v>
      </c>
    </row>
    <row r="301" spans="1:3" x14ac:dyDescent="0.25">
      <c r="A301" s="1308"/>
      <c r="B301" s="535" t="s">
        <v>490</v>
      </c>
      <c r="C301" s="535">
        <v>4</v>
      </c>
    </row>
    <row r="302" spans="1:3" x14ac:dyDescent="0.25">
      <c r="A302" s="1242" t="s">
        <v>428</v>
      </c>
      <c r="B302" s="535" t="s">
        <v>423</v>
      </c>
      <c r="C302" s="535">
        <v>1</v>
      </c>
    </row>
    <row r="303" spans="1:3" x14ac:dyDescent="0.25">
      <c r="A303" s="1244"/>
      <c r="B303" s="535" t="s">
        <v>489</v>
      </c>
      <c r="C303" s="535">
        <v>4</v>
      </c>
    </row>
    <row r="304" spans="1:3" x14ac:dyDescent="0.25">
      <c r="A304" s="535" t="s">
        <v>428</v>
      </c>
      <c r="B304" s="535" t="s">
        <v>285</v>
      </c>
      <c r="C304" s="535">
        <v>45</v>
      </c>
    </row>
    <row r="305" spans="1:3" x14ac:dyDescent="0.25">
      <c r="A305" s="1310" t="s">
        <v>141</v>
      </c>
      <c r="B305" s="661" t="s">
        <v>328</v>
      </c>
      <c r="C305" s="661">
        <v>1</v>
      </c>
    </row>
    <row r="306" spans="1:3" x14ac:dyDescent="0.25">
      <c r="A306" s="1317"/>
      <c r="B306" s="661" t="s">
        <v>435</v>
      </c>
      <c r="C306" s="661">
        <v>2</v>
      </c>
    </row>
    <row r="307" spans="1:3" x14ac:dyDescent="0.25">
      <c r="A307" s="1317"/>
      <c r="B307" s="662" t="s">
        <v>285</v>
      </c>
      <c r="C307" s="662">
        <v>3</v>
      </c>
    </row>
    <row r="308" spans="1:3" x14ac:dyDescent="0.25">
      <c r="A308" s="1311"/>
      <c r="B308" s="662" t="s">
        <v>427</v>
      </c>
      <c r="C308" s="662">
        <v>3</v>
      </c>
    </row>
    <row r="309" spans="1:3" x14ac:dyDescent="0.25">
      <c r="A309" s="1302" t="s">
        <v>186</v>
      </c>
      <c r="B309" s="662" t="s">
        <v>432</v>
      </c>
      <c r="C309" s="662">
        <v>3</v>
      </c>
    </row>
    <row r="310" spans="1:3" x14ac:dyDescent="0.25">
      <c r="A310" s="1309"/>
      <c r="B310" s="662" t="s">
        <v>349</v>
      </c>
      <c r="C310" s="662">
        <v>2</v>
      </c>
    </row>
    <row r="311" spans="1:3" x14ac:dyDescent="0.25">
      <c r="A311" s="1309"/>
      <c r="B311" s="662" t="s">
        <v>437</v>
      </c>
      <c r="C311" s="662">
        <v>1</v>
      </c>
    </row>
    <row r="312" spans="1:3" x14ac:dyDescent="0.25">
      <c r="A312" s="1309"/>
      <c r="B312" s="662" t="s">
        <v>492</v>
      </c>
      <c r="C312" s="662">
        <v>2</v>
      </c>
    </row>
    <row r="313" spans="1:3" x14ac:dyDescent="0.25">
      <c r="A313" s="1309"/>
      <c r="B313" s="662" t="s">
        <v>53</v>
      </c>
      <c r="C313" s="662">
        <v>4</v>
      </c>
    </row>
    <row r="314" spans="1:3" x14ac:dyDescent="0.25">
      <c r="A314" s="1303"/>
      <c r="B314" s="662" t="s">
        <v>442</v>
      </c>
      <c r="C314" s="662">
        <v>14</v>
      </c>
    </row>
    <row r="315" spans="1:3" x14ac:dyDescent="0.25">
      <c r="A315" s="1310" t="s">
        <v>186</v>
      </c>
      <c r="B315" s="662" t="s">
        <v>492</v>
      </c>
      <c r="C315" s="662">
        <v>2</v>
      </c>
    </row>
    <row r="316" spans="1:3" x14ac:dyDescent="0.25">
      <c r="A316" s="1317"/>
      <c r="B316" s="662" t="s">
        <v>441</v>
      </c>
      <c r="C316" s="662">
        <v>1</v>
      </c>
    </row>
    <row r="317" spans="1:3" x14ac:dyDescent="0.25">
      <c r="A317" s="1311"/>
      <c r="B317" s="662" t="s">
        <v>285</v>
      </c>
      <c r="C317" s="662">
        <v>5</v>
      </c>
    </row>
    <row r="318" spans="1:3" x14ac:dyDescent="0.25">
      <c r="A318" s="1307" t="s">
        <v>41</v>
      </c>
      <c r="B318" s="535" t="s">
        <v>419</v>
      </c>
      <c r="C318" s="535">
        <v>12</v>
      </c>
    </row>
    <row r="319" spans="1:3" x14ac:dyDescent="0.25">
      <c r="A319" s="1316"/>
      <c r="B319" s="535" t="s">
        <v>285</v>
      </c>
      <c r="C319" s="535">
        <v>21</v>
      </c>
    </row>
    <row r="320" spans="1:3" x14ac:dyDescent="0.25">
      <c r="A320" s="1308"/>
      <c r="B320" s="535" t="s">
        <v>281</v>
      </c>
      <c r="C320" s="535">
        <v>1</v>
      </c>
    </row>
    <row r="321" spans="1:3" x14ac:dyDescent="0.25">
      <c r="A321" s="1320" t="s">
        <v>254</v>
      </c>
      <c r="B321" s="537" t="s">
        <v>433</v>
      </c>
      <c r="C321" s="537">
        <v>13</v>
      </c>
    </row>
    <row r="322" spans="1:3" x14ac:dyDescent="0.25">
      <c r="A322" s="1320"/>
      <c r="B322" s="537" t="s">
        <v>423</v>
      </c>
      <c r="C322" s="537">
        <v>8</v>
      </c>
    </row>
    <row r="323" spans="1:3" x14ac:dyDescent="0.25">
      <c r="A323" s="535" t="s">
        <v>422</v>
      </c>
      <c r="B323" s="535" t="s">
        <v>285</v>
      </c>
      <c r="C323" s="535">
        <v>32</v>
      </c>
    </row>
    <row r="324" spans="1:3" x14ac:dyDescent="0.25">
      <c r="A324" s="537" t="s">
        <v>279</v>
      </c>
      <c r="B324" s="535" t="s">
        <v>462</v>
      </c>
      <c r="C324" s="535">
        <v>1</v>
      </c>
    </row>
    <row r="325" spans="1:3" x14ac:dyDescent="0.25">
      <c r="A325" s="537" t="s">
        <v>509</v>
      </c>
      <c r="B325" s="537" t="s">
        <v>275</v>
      </c>
      <c r="C325" s="537">
        <v>14</v>
      </c>
    </row>
    <row r="326" spans="1:3" x14ac:dyDescent="0.25">
      <c r="A326" s="535" t="s">
        <v>115</v>
      </c>
      <c r="B326" s="535" t="s">
        <v>285</v>
      </c>
      <c r="C326" s="535">
        <v>21</v>
      </c>
    </row>
    <row r="327" spans="1:3" x14ac:dyDescent="0.25">
      <c r="A327" s="1242" t="s">
        <v>309</v>
      </c>
      <c r="B327" s="537" t="s">
        <v>424</v>
      </c>
      <c r="C327" s="537">
        <v>1</v>
      </c>
    </row>
    <row r="328" spans="1:3" x14ac:dyDescent="0.25">
      <c r="A328" s="1243"/>
      <c r="B328" s="537" t="s">
        <v>435</v>
      </c>
      <c r="C328" s="537">
        <v>23</v>
      </c>
    </row>
    <row r="329" spans="1:3" x14ac:dyDescent="0.25">
      <c r="A329" s="1243"/>
      <c r="B329" s="537" t="s">
        <v>434</v>
      </c>
      <c r="C329" s="537">
        <v>14</v>
      </c>
    </row>
    <row r="330" spans="1:3" x14ac:dyDescent="0.25">
      <c r="A330" s="1243"/>
      <c r="B330" s="537" t="s">
        <v>342</v>
      </c>
      <c r="C330" s="537">
        <v>16</v>
      </c>
    </row>
    <row r="331" spans="1:3" x14ac:dyDescent="0.25">
      <c r="A331" s="1243"/>
      <c r="B331" s="537" t="s">
        <v>423</v>
      </c>
      <c r="C331" s="537">
        <v>2</v>
      </c>
    </row>
    <row r="332" spans="1:3" x14ac:dyDescent="0.25">
      <c r="A332" s="1243"/>
      <c r="B332" s="537" t="s">
        <v>333</v>
      </c>
      <c r="C332" s="537">
        <v>3</v>
      </c>
    </row>
    <row r="333" spans="1:3" x14ac:dyDescent="0.25">
      <c r="A333" s="1244"/>
      <c r="B333" s="537" t="s">
        <v>316</v>
      </c>
      <c r="C333" s="537">
        <v>1</v>
      </c>
    </row>
    <row r="334" spans="1:3" x14ac:dyDescent="0.25">
      <c r="A334" s="535" t="s">
        <v>250</v>
      </c>
      <c r="B334" s="535" t="s">
        <v>423</v>
      </c>
      <c r="C334" s="535">
        <v>29</v>
      </c>
    </row>
    <row r="335" spans="1:3" x14ac:dyDescent="0.25">
      <c r="A335" s="1242" t="s">
        <v>21</v>
      </c>
      <c r="B335" s="535" t="s">
        <v>345</v>
      </c>
      <c r="C335" s="535">
        <v>3</v>
      </c>
    </row>
    <row r="336" spans="1:3" x14ac:dyDescent="0.25">
      <c r="A336" s="1243"/>
      <c r="B336" s="535" t="s">
        <v>53</v>
      </c>
      <c r="C336" s="535">
        <v>1</v>
      </c>
    </row>
    <row r="337" spans="1:3" x14ac:dyDescent="0.25">
      <c r="A337" s="1244"/>
      <c r="B337" s="535" t="s">
        <v>492</v>
      </c>
      <c r="C337" s="535">
        <v>3</v>
      </c>
    </row>
    <row r="338" spans="1:3" x14ac:dyDescent="0.25">
      <c r="A338" s="537" t="s">
        <v>531</v>
      </c>
      <c r="B338" s="537" t="s">
        <v>340</v>
      </c>
      <c r="C338" s="537">
        <v>10</v>
      </c>
    </row>
    <row r="339" spans="1:3" x14ac:dyDescent="0.25">
      <c r="A339" s="1302" t="s">
        <v>533</v>
      </c>
      <c r="B339" s="661" t="s">
        <v>427</v>
      </c>
      <c r="C339" s="661">
        <v>4</v>
      </c>
    </row>
    <row r="340" spans="1:3" x14ac:dyDescent="0.25">
      <c r="A340" s="1303"/>
      <c r="B340" s="662" t="s">
        <v>434</v>
      </c>
      <c r="C340" s="662">
        <v>5</v>
      </c>
    </row>
    <row r="341" spans="1:3" x14ac:dyDescent="0.25">
      <c r="A341" s="661" t="s">
        <v>533</v>
      </c>
      <c r="B341" s="662" t="s">
        <v>275</v>
      </c>
      <c r="C341" s="662">
        <v>10</v>
      </c>
    </row>
    <row r="342" spans="1:3" x14ac:dyDescent="0.25">
      <c r="A342" s="661" t="s">
        <v>196</v>
      </c>
      <c r="B342" s="662" t="s">
        <v>285</v>
      </c>
      <c r="C342" s="662">
        <v>2</v>
      </c>
    </row>
    <row r="343" spans="1:3" ht="25.5" x14ac:dyDescent="0.25">
      <c r="A343" s="537" t="s">
        <v>534</v>
      </c>
      <c r="B343" s="537" t="s">
        <v>455</v>
      </c>
      <c r="C343" s="537">
        <v>1</v>
      </c>
    </row>
    <row r="344" spans="1:3" x14ac:dyDescent="0.25">
      <c r="A344" s="535" t="s">
        <v>187</v>
      </c>
      <c r="B344" s="535" t="s">
        <v>367</v>
      </c>
      <c r="C344" s="535">
        <v>1</v>
      </c>
    </row>
    <row r="345" spans="1:3" x14ac:dyDescent="0.25">
      <c r="A345" s="676"/>
      <c r="B345" s="676"/>
      <c r="C345" s="677">
        <f>SUM(C298:C344)</f>
        <v>354</v>
      </c>
    </row>
    <row r="346" spans="1:3" x14ac:dyDescent="0.25">
      <c r="A346" s="1318" t="s">
        <v>496</v>
      </c>
      <c r="B346" s="1318"/>
      <c r="C346" s="1318"/>
    </row>
    <row r="347" spans="1:3" x14ac:dyDescent="0.25">
      <c r="A347" s="535" t="s">
        <v>34</v>
      </c>
      <c r="B347" s="535" t="s">
        <v>367</v>
      </c>
      <c r="C347" s="535">
        <v>6</v>
      </c>
    </row>
    <row r="348" spans="1:3" x14ac:dyDescent="0.25">
      <c r="A348" s="1319" t="s">
        <v>428</v>
      </c>
      <c r="B348" s="541" t="s">
        <v>433</v>
      </c>
      <c r="C348" s="541">
        <v>1</v>
      </c>
    </row>
    <row r="349" spans="1:3" x14ac:dyDescent="0.25">
      <c r="A349" s="1319"/>
      <c r="B349" s="535" t="s">
        <v>449</v>
      </c>
      <c r="C349" s="535">
        <v>12</v>
      </c>
    </row>
    <row r="350" spans="1:3" x14ac:dyDescent="0.25">
      <c r="A350" s="535" t="s">
        <v>428</v>
      </c>
      <c r="B350" s="535" t="s">
        <v>285</v>
      </c>
      <c r="C350" s="535">
        <v>2</v>
      </c>
    </row>
    <row r="351" spans="1:3" x14ac:dyDescent="0.25">
      <c r="A351" s="1302" t="s">
        <v>141</v>
      </c>
      <c r="B351" s="661" t="s">
        <v>427</v>
      </c>
      <c r="C351" s="661">
        <v>4</v>
      </c>
    </row>
    <row r="352" spans="1:3" x14ac:dyDescent="0.25">
      <c r="A352" s="1303"/>
      <c r="B352" s="661" t="s">
        <v>285</v>
      </c>
      <c r="C352" s="661">
        <v>3</v>
      </c>
    </row>
    <row r="353" spans="1:3" x14ac:dyDescent="0.25">
      <c r="A353" s="1302" t="s">
        <v>186</v>
      </c>
      <c r="B353" s="662" t="s">
        <v>272</v>
      </c>
      <c r="C353" s="662">
        <v>4</v>
      </c>
    </row>
    <row r="354" spans="1:3" x14ac:dyDescent="0.25">
      <c r="A354" s="1309"/>
      <c r="B354" s="662" t="s">
        <v>317</v>
      </c>
      <c r="C354" s="662">
        <v>5</v>
      </c>
    </row>
    <row r="355" spans="1:3" x14ac:dyDescent="0.25">
      <c r="A355" s="1309"/>
      <c r="B355" s="662" t="s">
        <v>275</v>
      </c>
      <c r="C355" s="662">
        <v>7</v>
      </c>
    </row>
    <row r="356" spans="1:3" x14ac:dyDescent="0.25">
      <c r="A356" s="1303"/>
      <c r="B356" s="662" t="s">
        <v>333</v>
      </c>
      <c r="C356" s="662">
        <v>24</v>
      </c>
    </row>
    <row r="357" spans="1:3" x14ac:dyDescent="0.25">
      <c r="A357" s="1310" t="s">
        <v>186</v>
      </c>
      <c r="B357" s="662" t="s">
        <v>342</v>
      </c>
      <c r="C357" s="662">
        <v>4</v>
      </c>
    </row>
    <row r="358" spans="1:3" x14ac:dyDescent="0.25">
      <c r="A358" s="1311"/>
      <c r="B358" s="662" t="s">
        <v>272</v>
      </c>
      <c r="C358" s="662">
        <v>2</v>
      </c>
    </row>
    <row r="359" spans="1:3" x14ac:dyDescent="0.25">
      <c r="A359" s="1242" t="s">
        <v>41</v>
      </c>
      <c r="B359" s="535" t="s">
        <v>419</v>
      </c>
      <c r="C359" s="535">
        <v>5</v>
      </c>
    </row>
    <row r="360" spans="1:3" x14ac:dyDescent="0.25">
      <c r="A360" s="1243"/>
      <c r="B360" s="535" t="s">
        <v>285</v>
      </c>
      <c r="C360" s="535">
        <v>27</v>
      </c>
    </row>
    <row r="361" spans="1:3" x14ac:dyDescent="0.25">
      <c r="A361" s="1242" t="s">
        <v>254</v>
      </c>
      <c r="B361" s="535" t="s">
        <v>285</v>
      </c>
      <c r="C361" s="535">
        <v>9</v>
      </c>
    </row>
    <row r="362" spans="1:3" x14ac:dyDescent="0.25">
      <c r="A362" s="1244"/>
      <c r="B362" s="535" t="s">
        <v>360</v>
      </c>
      <c r="C362" s="535">
        <v>2</v>
      </c>
    </row>
    <row r="363" spans="1:3" x14ac:dyDescent="0.25">
      <c r="A363" s="1320" t="s">
        <v>254</v>
      </c>
      <c r="B363" s="537" t="s">
        <v>433</v>
      </c>
      <c r="C363" s="537">
        <v>1</v>
      </c>
    </row>
    <row r="364" spans="1:3" x14ac:dyDescent="0.25">
      <c r="A364" s="1320"/>
      <c r="B364" s="537" t="s">
        <v>348</v>
      </c>
      <c r="C364" s="537">
        <v>1</v>
      </c>
    </row>
    <row r="365" spans="1:3" x14ac:dyDescent="0.25">
      <c r="A365" s="1307" t="s">
        <v>422</v>
      </c>
      <c r="B365" s="537" t="s">
        <v>313</v>
      </c>
      <c r="C365" s="537">
        <v>2</v>
      </c>
    </row>
    <row r="366" spans="1:3" x14ac:dyDescent="0.25">
      <c r="A366" s="1308"/>
      <c r="B366" s="537" t="s">
        <v>462</v>
      </c>
      <c r="C366" s="537">
        <v>4</v>
      </c>
    </row>
    <row r="367" spans="1:3" x14ac:dyDescent="0.25">
      <c r="A367" s="537" t="s">
        <v>279</v>
      </c>
      <c r="B367" s="535" t="s">
        <v>462</v>
      </c>
      <c r="C367" s="535">
        <v>1</v>
      </c>
    </row>
    <row r="368" spans="1:3" x14ac:dyDescent="0.25">
      <c r="A368" s="537" t="s">
        <v>509</v>
      </c>
      <c r="B368" s="537" t="s">
        <v>275</v>
      </c>
      <c r="C368" s="537">
        <v>11</v>
      </c>
    </row>
    <row r="369" spans="1:3" x14ac:dyDescent="0.25">
      <c r="A369" s="1307" t="s">
        <v>309</v>
      </c>
      <c r="B369" s="537" t="s">
        <v>424</v>
      </c>
      <c r="C369" s="537">
        <v>1</v>
      </c>
    </row>
    <row r="370" spans="1:3" x14ac:dyDescent="0.25">
      <c r="A370" s="1316"/>
      <c r="B370" s="537" t="s">
        <v>513</v>
      </c>
      <c r="C370" s="537">
        <v>6</v>
      </c>
    </row>
    <row r="371" spans="1:3" x14ac:dyDescent="0.25">
      <c r="A371" s="1316"/>
      <c r="B371" s="537" t="s">
        <v>514</v>
      </c>
      <c r="C371" s="537">
        <v>4</v>
      </c>
    </row>
    <row r="372" spans="1:3" x14ac:dyDescent="0.25">
      <c r="A372" s="1308"/>
      <c r="B372" s="537" t="s">
        <v>316</v>
      </c>
      <c r="C372" s="537">
        <v>1</v>
      </c>
    </row>
    <row r="373" spans="1:3" x14ac:dyDescent="0.25">
      <c r="A373" s="535" t="s">
        <v>250</v>
      </c>
      <c r="B373" s="535" t="s">
        <v>423</v>
      </c>
      <c r="C373" s="535">
        <v>14</v>
      </c>
    </row>
    <row r="374" spans="1:3" x14ac:dyDescent="0.25">
      <c r="A374" s="1242" t="s">
        <v>21</v>
      </c>
      <c r="B374" s="535" t="s">
        <v>515</v>
      </c>
      <c r="C374" s="535">
        <v>4</v>
      </c>
    </row>
    <row r="375" spans="1:3" x14ac:dyDescent="0.25">
      <c r="A375" s="1243"/>
      <c r="B375" s="535" t="s">
        <v>275</v>
      </c>
      <c r="C375" s="535">
        <v>2</v>
      </c>
    </row>
    <row r="376" spans="1:3" x14ac:dyDescent="0.25">
      <c r="A376" s="1244"/>
      <c r="B376" s="535" t="s">
        <v>492</v>
      </c>
      <c r="C376" s="535">
        <v>2</v>
      </c>
    </row>
    <row r="377" spans="1:3" x14ac:dyDescent="0.25">
      <c r="A377" s="1307" t="s">
        <v>429</v>
      </c>
      <c r="B377" s="537" t="s">
        <v>423</v>
      </c>
      <c r="C377" s="537">
        <v>9</v>
      </c>
    </row>
    <row r="378" spans="1:3" x14ac:dyDescent="0.25">
      <c r="A378" s="1308"/>
      <c r="B378" s="537" t="s">
        <v>369</v>
      </c>
      <c r="C378" s="537">
        <v>15</v>
      </c>
    </row>
    <row r="379" spans="1:3" x14ac:dyDescent="0.25">
      <c r="A379" s="537" t="s">
        <v>531</v>
      </c>
      <c r="B379" s="537" t="s">
        <v>340</v>
      </c>
      <c r="C379" s="537">
        <v>24</v>
      </c>
    </row>
    <row r="380" spans="1:3" x14ac:dyDescent="0.25">
      <c r="A380" s="661" t="s">
        <v>533</v>
      </c>
      <c r="B380" s="661" t="s">
        <v>427</v>
      </c>
      <c r="C380" s="661">
        <v>1</v>
      </c>
    </row>
    <row r="381" spans="1:3" x14ac:dyDescent="0.25">
      <c r="A381" s="661" t="s">
        <v>533</v>
      </c>
      <c r="B381" s="662" t="s">
        <v>275</v>
      </c>
      <c r="C381" s="662">
        <v>12</v>
      </c>
    </row>
    <row r="382" spans="1:3" x14ac:dyDescent="0.25">
      <c r="A382" s="1310" t="s">
        <v>196</v>
      </c>
      <c r="B382" s="661" t="s">
        <v>417</v>
      </c>
      <c r="C382" s="661">
        <v>10</v>
      </c>
    </row>
    <row r="383" spans="1:3" x14ac:dyDescent="0.25">
      <c r="A383" s="1311"/>
      <c r="B383" s="661" t="s">
        <v>476</v>
      </c>
      <c r="C383" s="661">
        <v>12</v>
      </c>
    </row>
    <row r="384" spans="1:3" x14ac:dyDescent="0.25">
      <c r="A384" s="535" t="s">
        <v>187</v>
      </c>
      <c r="B384" s="535" t="s">
        <v>367</v>
      </c>
      <c r="C384" s="535">
        <v>2</v>
      </c>
    </row>
    <row r="385" spans="1:5" x14ac:dyDescent="0.25">
      <c r="A385" s="676"/>
      <c r="B385" s="676"/>
      <c r="C385" s="677">
        <f>SUM(C347:C384)</f>
        <v>256</v>
      </c>
    </row>
    <row r="386" spans="1:5" x14ac:dyDescent="0.25">
      <c r="A386" s="1322" t="s">
        <v>485</v>
      </c>
      <c r="B386" s="1322"/>
      <c r="C386" s="1322"/>
    </row>
    <row r="387" spans="1:5" x14ac:dyDescent="0.25">
      <c r="A387" s="535" t="s">
        <v>212</v>
      </c>
      <c r="B387" s="670" t="s">
        <v>482</v>
      </c>
      <c r="C387" s="535" t="s">
        <v>449</v>
      </c>
      <c r="D387" s="670" t="s">
        <v>494</v>
      </c>
      <c r="E387" s="670">
        <v>1</v>
      </c>
    </row>
    <row r="388" spans="1:5" x14ac:dyDescent="0.25">
      <c r="A388" s="661" t="s">
        <v>186</v>
      </c>
      <c r="B388" s="661" t="s">
        <v>493</v>
      </c>
      <c r="C388" s="661" t="s">
        <v>360</v>
      </c>
      <c r="D388" s="672" t="s">
        <v>495</v>
      </c>
      <c r="E388" s="535">
        <v>1</v>
      </c>
    </row>
    <row r="389" spans="1:5" x14ac:dyDescent="0.25">
      <c r="A389" s="1242" t="s">
        <v>500</v>
      </c>
      <c r="B389" s="537" t="s">
        <v>501</v>
      </c>
      <c r="C389" s="535"/>
      <c r="D389" s="535" t="s">
        <v>402</v>
      </c>
      <c r="E389" s="537">
        <v>1</v>
      </c>
    </row>
    <row r="390" spans="1:5" x14ac:dyDescent="0.25">
      <c r="A390" s="1244"/>
      <c r="B390" s="537" t="s">
        <v>502</v>
      </c>
      <c r="C390" s="535"/>
      <c r="D390" s="535" t="s">
        <v>402</v>
      </c>
      <c r="E390" s="537">
        <v>1</v>
      </c>
    </row>
    <row r="391" spans="1:5" x14ac:dyDescent="0.25">
      <c r="A391" s="539" t="s">
        <v>500</v>
      </c>
      <c r="B391" s="537" t="s">
        <v>503</v>
      </c>
      <c r="C391" s="535"/>
      <c r="D391" s="535" t="s">
        <v>494</v>
      </c>
      <c r="E391" s="537">
        <v>1</v>
      </c>
    </row>
    <row r="392" spans="1:5" x14ac:dyDescent="0.25">
      <c r="A392" s="1242" t="s">
        <v>500</v>
      </c>
      <c r="B392" s="537" t="s">
        <v>504</v>
      </c>
      <c r="C392" s="535"/>
      <c r="D392" s="535" t="s">
        <v>495</v>
      </c>
      <c r="E392" s="537">
        <v>1</v>
      </c>
    </row>
    <row r="393" spans="1:5" ht="25.5" x14ac:dyDescent="0.25">
      <c r="A393" s="1244"/>
      <c r="B393" s="537" t="s">
        <v>505</v>
      </c>
      <c r="C393" s="535"/>
      <c r="D393" s="535" t="s">
        <v>495</v>
      </c>
      <c r="E393" s="537">
        <v>1</v>
      </c>
    </row>
    <row r="394" spans="1:5" x14ac:dyDescent="0.25">
      <c r="A394" s="535" t="s">
        <v>506</v>
      </c>
      <c r="B394" s="535" t="s">
        <v>507</v>
      </c>
      <c r="C394" s="671" t="s">
        <v>279</v>
      </c>
      <c r="D394" s="667" t="s">
        <v>402</v>
      </c>
      <c r="E394" s="535">
        <v>1</v>
      </c>
    </row>
    <row r="395" spans="1:5" x14ac:dyDescent="0.25">
      <c r="A395" s="1307" t="s">
        <v>309</v>
      </c>
      <c r="B395" s="538" t="s">
        <v>516</v>
      </c>
      <c r="C395" s="1307" t="s">
        <v>434</v>
      </c>
      <c r="D395" s="535" t="s">
        <v>495</v>
      </c>
      <c r="E395" s="535">
        <v>1</v>
      </c>
    </row>
    <row r="396" spans="1:5" x14ac:dyDescent="0.25">
      <c r="A396" s="1316"/>
      <c r="B396" s="538" t="s">
        <v>517</v>
      </c>
      <c r="C396" s="1316"/>
      <c r="D396" s="535" t="s">
        <v>495</v>
      </c>
      <c r="E396" s="535">
        <v>1</v>
      </c>
    </row>
    <row r="397" spans="1:5" x14ac:dyDescent="0.25">
      <c r="A397" s="1316"/>
      <c r="B397" s="538" t="s">
        <v>518</v>
      </c>
      <c r="C397" s="1316"/>
      <c r="D397" s="535" t="s">
        <v>495</v>
      </c>
      <c r="E397" s="535">
        <v>1</v>
      </c>
    </row>
    <row r="398" spans="1:5" x14ac:dyDescent="0.25">
      <c r="A398" s="1316"/>
      <c r="B398" s="538" t="s">
        <v>519</v>
      </c>
      <c r="C398" s="1316"/>
      <c r="D398" s="535" t="s">
        <v>495</v>
      </c>
      <c r="E398" s="535">
        <v>1</v>
      </c>
    </row>
    <row r="399" spans="1:5" x14ac:dyDescent="0.25">
      <c r="A399" s="1316"/>
      <c r="B399" s="538" t="s">
        <v>520</v>
      </c>
      <c r="C399" s="1316"/>
      <c r="D399" s="535" t="s">
        <v>495</v>
      </c>
      <c r="E399" s="535">
        <v>1</v>
      </c>
    </row>
    <row r="400" spans="1:5" x14ac:dyDescent="0.25">
      <c r="A400" s="1308"/>
      <c r="B400" s="538" t="s">
        <v>521</v>
      </c>
      <c r="C400" s="1308"/>
      <c r="D400" s="535" t="s">
        <v>495</v>
      </c>
      <c r="E400" s="535">
        <v>1</v>
      </c>
    </row>
    <row r="401" spans="1:5" x14ac:dyDescent="0.25">
      <c r="A401" s="1307" t="s">
        <v>309</v>
      </c>
      <c r="B401" s="538" t="s">
        <v>522</v>
      </c>
      <c r="C401" s="1307" t="s">
        <v>434</v>
      </c>
      <c r="D401" s="537" t="s">
        <v>530</v>
      </c>
      <c r="E401" s="535">
        <v>1</v>
      </c>
    </row>
    <row r="402" spans="1:5" x14ac:dyDescent="0.25">
      <c r="A402" s="1316"/>
      <c r="B402" s="538" t="s">
        <v>523</v>
      </c>
      <c r="C402" s="1316"/>
      <c r="D402" s="537" t="s">
        <v>530</v>
      </c>
      <c r="E402" s="535">
        <v>1</v>
      </c>
    </row>
    <row r="403" spans="1:5" x14ac:dyDescent="0.25">
      <c r="A403" s="1316"/>
      <c r="B403" s="538" t="s">
        <v>524</v>
      </c>
      <c r="C403" s="1316"/>
      <c r="D403" s="537" t="s">
        <v>530</v>
      </c>
      <c r="E403" s="535">
        <v>1</v>
      </c>
    </row>
    <row r="404" spans="1:5" x14ac:dyDescent="0.25">
      <c r="A404" s="1316"/>
      <c r="B404" s="538" t="s">
        <v>525</v>
      </c>
      <c r="C404" s="1316"/>
      <c r="D404" s="537" t="s">
        <v>530</v>
      </c>
      <c r="E404" s="535">
        <v>1</v>
      </c>
    </row>
    <row r="405" spans="1:5" x14ac:dyDescent="0.25">
      <c r="A405" s="1316"/>
      <c r="B405" s="538" t="s">
        <v>526</v>
      </c>
      <c r="C405" s="1316"/>
      <c r="D405" s="537" t="s">
        <v>530</v>
      </c>
      <c r="E405" s="535">
        <v>1</v>
      </c>
    </row>
    <row r="406" spans="1:5" x14ac:dyDescent="0.25">
      <c r="A406" s="1316"/>
      <c r="B406" s="538" t="s">
        <v>527</v>
      </c>
      <c r="C406" s="1316"/>
      <c r="D406" s="537" t="s">
        <v>530</v>
      </c>
      <c r="E406" s="535">
        <v>1</v>
      </c>
    </row>
    <row r="407" spans="1:5" x14ac:dyDescent="0.25">
      <c r="A407" s="1316"/>
      <c r="B407" s="538" t="s">
        <v>528</v>
      </c>
      <c r="C407" s="1316"/>
      <c r="D407" s="537" t="s">
        <v>530</v>
      </c>
      <c r="E407" s="535">
        <v>1</v>
      </c>
    </row>
    <row r="408" spans="1:5" x14ac:dyDescent="0.25">
      <c r="A408" s="1308"/>
      <c r="B408" s="538" t="s">
        <v>529</v>
      </c>
      <c r="C408" s="1308"/>
      <c r="D408" s="537" t="s">
        <v>530</v>
      </c>
      <c r="E408" s="535">
        <v>1</v>
      </c>
    </row>
    <row r="409" spans="1:5" x14ac:dyDescent="0.25">
      <c r="A409" s="537" t="s">
        <v>535</v>
      </c>
      <c r="B409" s="537" t="s">
        <v>536</v>
      </c>
      <c r="C409" s="535" t="s">
        <v>455</v>
      </c>
      <c r="D409" s="537" t="s">
        <v>402</v>
      </c>
      <c r="E409" s="537">
        <v>1</v>
      </c>
    </row>
    <row r="410" spans="1:5" x14ac:dyDescent="0.25">
      <c r="A410" s="537" t="s">
        <v>535</v>
      </c>
      <c r="B410" s="537" t="s">
        <v>537</v>
      </c>
      <c r="C410" s="535" t="s">
        <v>455</v>
      </c>
      <c r="D410" s="537" t="s">
        <v>402</v>
      </c>
      <c r="E410" s="537">
        <v>1</v>
      </c>
    </row>
    <row r="411" spans="1:5" x14ac:dyDescent="0.25">
      <c r="A411" s="1242" t="s">
        <v>535</v>
      </c>
      <c r="B411" s="537" t="s">
        <v>538</v>
      </c>
      <c r="C411" s="535" t="s">
        <v>455</v>
      </c>
      <c r="D411" s="537" t="s">
        <v>478</v>
      </c>
      <c r="E411" s="537">
        <v>1</v>
      </c>
    </row>
    <row r="412" spans="1:5" x14ac:dyDescent="0.25">
      <c r="A412" s="1243"/>
      <c r="B412" s="535" t="s">
        <v>539</v>
      </c>
      <c r="C412" s="535" t="s">
        <v>455</v>
      </c>
      <c r="D412" s="537" t="s">
        <v>478</v>
      </c>
      <c r="E412" s="535">
        <v>1</v>
      </c>
    </row>
    <row r="413" spans="1:5" x14ac:dyDescent="0.25">
      <c r="A413" s="1244"/>
      <c r="B413" s="535" t="s">
        <v>540</v>
      </c>
      <c r="C413" s="535" t="s">
        <v>455</v>
      </c>
      <c r="D413" s="537" t="s">
        <v>478</v>
      </c>
      <c r="E413" s="535">
        <v>1</v>
      </c>
    </row>
    <row r="414" spans="1:5" x14ac:dyDescent="0.25">
      <c r="A414" s="1305" t="s">
        <v>508</v>
      </c>
      <c r="B414" s="1305"/>
      <c r="C414" s="1305"/>
      <c r="E414" s="660">
        <f>SUM(E387:E413)</f>
        <v>27</v>
      </c>
    </row>
    <row r="415" spans="1:5" x14ac:dyDescent="0.25">
      <c r="A415" s="537" t="s">
        <v>279</v>
      </c>
      <c r="B415" s="535" t="s">
        <v>462</v>
      </c>
      <c r="C415" s="535">
        <v>9</v>
      </c>
      <c r="E415" s="660">
        <f>C415</f>
        <v>9</v>
      </c>
    </row>
    <row r="417" spans="1:4" x14ac:dyDescent="0.25">
      <c r="A417" s="1253" t="s">
        <v>246</v>
      </c>
      <c r="B417" s="1253"/>
      <c r="C417" s="1253"/>
      <c r="D417" s="1253"/>
    </row>
    <row r="418" spans="1:4" x14ac:dyDescent="0.25">
      <c r="A418" s="1295" t="s">
        <v>63</v>
      </c>
      <c r="B418" s="1295"/>
      <c r="C418" s="1295"/>
      <c r="D418" s="598"/>
    </row>
    <row r="419" spans="1:4" x14ac:dyDescent="0.25">
      <c r="A419" s="1296"/>
      <c r="B419" s="1296"/>
      <c r="C419" s="1296"/>
      <c r="D419" s="598"/>
    </row>
    <row r="420" spans="1:4" ht="25.5" x14ac:dyDescent="0.25">
      <c r="A420" s="606" t="s">
        <v>303</v>
      </c>
      <c r="B420" s="609">
        <f>C66+C118+C173+C238+C296+C345+C385</f>
        <v>1543</v>
      </c>
      <c r="C420" s="660">
        <f>B420+E415</f>
        <v>1552</v>
      </c>
      <c r="D420" s="10"/>
    </row>
    <row r="421" spans="1:4" x14ac:dyDescent="0.25">
      <c r="A421" s="606" t="s">
        <v>302</v>
      </c>
      <c r="B421" s="587" t="s">
        <v>56</v>
      </c>
      <c r="C421" s="609">
        <f>C66</f>
        <v>117</v>
      </c>
      <c r="D421" s="10"/>
    </row>
    <row r="422" spans="1:4" x14ac:dyDescent="0.25">
      <c r="A422" s="606"/>
      <c r="B422" s="455" t="s">
        <v>27</v>
      </c>
      <c r="C422" s="462">
        <f>C118</f>
        <v>162</v>
      </c>
    </row>
    <row r="423" spans="1:4" x14ac:dyDescent="0.25">
      <c r="A423" s="585"/>
      <c r="B423" s="463" t="s">
        <v>59</v>
      </c>
      <c r="C423" s="678">
        <f>E414</f>
        <v>27</v>
      </c>
    </row>
    <row r="424" spans="1:4" x14ac:dyDescent="0.25">
      <c r="A424" s="456"/>
      <c r="B424" s="456"/>
      <c r="C424" s="458"/>
    </row>
    <row r="425" spans="1:4" x14ac:dyDescent="0.25">
      <c r="A425" s="583" t="s">
        <v>74</v>
      </c>
      <c r="B425" s="595"/>
      <c r="C425" s="467"/>
      <c r="D425" s="595"/>
    </row>
    <row r="426" spans="1:4" x14ac:dyDescent="0.25">
      <c r="A426" s="584" t="s">
        <v>228</v>
      </c>
      <c r="B426" s="1217" t="s">
        <v>76</v>
      </c>
      <c r="C426" s="1217"/>
      <c r="D426" s="1217"/>
    </row>
    <row r="427" spans="1:4" x14ac:dyDescent="0.25">
      <c r="A427" s="580" t="s">
        <v>77</v>
      </c>
      <c r="B427" s="584" t="s">
        <v>78</v>
      </c>
      <c r="C427" s="595"/>
      <c r="D427" s="595"/>
    </row>
    <row r="428" spans="1:4" x14ac:dyDescent="0.25">
      <c r="A428" s="595"/>
      <c r="B428" s="595"/>
      <c r="C428" s="595"/>
      <c r="D428" s="595"/>
    </row>
    <row r="429" spans="1:4" x14ac:dyDescent="0.25">
      <c r="A429" s="1217" t="s">
        <v>83</v>
      </c>
      <c r="B429" s="1217"/>
      <c r="C429" s="1321" t="s">
        <v>221</v>
      </c>
      <c r="D429" s="1321"/>
    </row>
    <row r="430" spans="1:4" ht="9" customHeight="1" x14ac:dyDescent="0.25">
      <c r="A430" s="595"/>
      <c r="B430" s="595"/>
      <c r="C430" s="595"/>
      <c r="D430" s="595"/>
    </row>
    <row r="431" spans="1:4" x14ac:dyDescent="0.25">
      <c r="A431" s="1217" t="s">
        <v>236</v>
      </c>
      <c r="B431" s="1217"/>
      <c r="C431" s="1321" t="s">
        <v>84</v>
      </c>
      <c r="D431" s="1321"/>
    </row>
    <row r="432" spans="1:4" ht="12.75" customHeight="1" x14ac:dyDescent="0.25">
      <c r="A432" s="1217" t="s">
        <v>164</v>
      </c>
      <c r="B432" s="1217"/>
      <c r="C432" s="595"/>
      <c r="D432" s="595"/>
    </row>
    <row r="433" spans="1:4" ht="13.5" customHeight="1" x14ac:dyDescent="0.25">
      <c r="A433" s="595"/>
      <c r="B433" s="595"/>
      <c r="C433" s="1321" t="s">
        <v>237</v>
      </c>
      <c r="D433" s="1321"/>
    </row>
    <row r="434" spans="1:4" ht="10.5" customHeight="1" x14ac:dyDescent="0.25">
      <c r="A434" s="595"/>
      <c r="B434" s="595"/>
      <c r="C434" s="464"/>
      <c r="D434" s="599"/>
    </row>
    <row r="435" spans="1:4" x14ac:dyDescent="0.25">
      <c r="A435" s="595"/>
      <c r="B435" s="456"/>
      <c r="C435" s="1321" t="s">
        <v>249</v>
      </c>
      <c r="D435" s="1321"/>
    </row>
    <row r="436" spans="1:4" ht="25.5" customHeight="1" x14ac:dyDescent="0.25">
      <c r="A436" s="1217" t="s">
        <v>88</v>
      </c>
      <c r="B436" s="1217"/>
      <c r="C436" s="1321" t="s">
        <v>130</v>
      </c>
      <c r="D436" s="1321"/>
    </row>
  </sheetData>
  <mergeCells count="124">
    <mergeCell ref="A436:B436"/>
    <mergeCell ref="A346:C346"/>
    <mergeCell ref="C436:D436"/>
    <mergeCell ref="C435:D435"/>
    <mergeCell ref="C431:D431"/>
    <mergeCell ref="C429:D429"/>
    <mergeCell ref="C433:D433"/>
    <mergeCell ref="A417:D417"/>
    <mergeCell ref="A418:C419"/>
    <mergeCell ref="B426:D426"/>
    <mergeCell ref="A429:B429"/>
    <mergeCell ref="A431:B431"/>
    <mergeCell ref="A432:B432"/>
    <mergeCell ref="A411:A413"/>
    <mergeCell ref="A414:C414"/>
    <mergeCell ref="A361:A362"/>
    <mergeCell ref="A363:A364"/>
    <mergeCell ref="A389:A390"/>
    <mergeCell ref="A392:A393"/>
    <mergeCell ref="A353:A356"/>
    <mergeCell ref="A357:A358"/>
    <mergeCell ref="A386:C386"/>
    <mergeCell ref="A401:A408"/>
    <mergeCell ref="C401:C408"/>
    <mergeCell ref="A113:A114"/>
    <mergeCell ref="A167:A168"/>
    <mergeCell ref="A227:A229"/>
    <mergeCell ref="A230:A232"/>
    <mergeCell ref="A234:A235"/>
    <mergeCell ref="A291:A292"/>
    <mergeCell ref="A335:A337"/>
    <mergeCell ref="A374:A376"/>
    <mergeCell ref="A224:A225"/>
    <mergeCell ref="A298:A299"/>
    <mergeCell ref="A275:A276"/>
    <mergeCell ref="A261:A262"/>
    <mergeCell ref="A309:A314"/>
    <mergeCell ref="A300:A301"/>
    <mergeCell ref="A302:A303"/>
    <mergeCell ref="A269:A270"/>
    <mergeCell ref="A297:C297"/>
    <mergeCell ref="A377:A378"/>
    <mergeCell ref="A395:A400"/>
    <mergeCell ref="C395:C400"/>
    <mergeCell ref="A369:A372"/>
    <mergeCell ref="A382:A383"/>
    <mergeCell ref="A365:A366"/>
    <mergeCell ref="A359:A360"/>
    <mergeCell ref="A339:A340"/>
    <mergeCell ref="A321:A322"/>
    <mergeCell ref="A351:A352"/>
    <mergeCell ref="A348:A349"/>
    <mergeCell ref="A96:A102"/>
    <mergeCell ref="A150:A157"/>
    <mergeCell ref="A210:A217"/>
    <mergeCell ref="A279:A282"/>
    <mergeCell ref="A327:A333"/>
    <mergeCell ref="A253:A254"/>
    <mergeCell ref="A305:A308"/>
    <mergeCell ref="A315:A317"/>
    <mergeCell ref="A144:A146"/>
    <mergeCell ref="A241:A242"/>
    <mergeCell ref="A202:A203"/>
    <mergeCell ref="A142:A143"/>
    <mergeCell ref="A204:A205"/>
    <mergeCell ref="A186:A189"/>
    <mergeCell ref="A255:A260"/>
    <mergeCell ref="A103:A107"/>
    <mergeCell ref="A158:A160"/>
    <mergeCell ref="A161:A163"/>
    <mergeCell ref="A219:A223"/>
    <mergeCell ref="A285:A287"/>
    <mergeCell ref="A271:A272"/>
    <mergeCell ref="A293:A294"/>
    <mergeCell ref="A206:A207"/>
    <mergeCell ref="A111:A112"/>
    <mergeCell ref="A35:A36"/>
    <mergeCell ref="A37:A47"/>
    <mergeCell ref="A50:A54"/>
    <mergeCell ref="A57:A59"/>
    <mergeCell ref="A82:A83"/>
    <mergeCell ref="A131:A133"/>
    <mergeCell ref="A191:A193"/>
    <mergeCell ref="A263:A265"/>
    <mergeCell ref="A318:A320"/>
    <mergeCell ref="A93:A94"/>
    <mergeCell ref="A90:A91"/>
    <mergeCell ref="A64:A65"/>
    <mergeCell ref="A174:C174"/>
    <mergeCell ref="A239:C239"/>
    <mergeCell ref="A84:A88"/>
    <mergeCell ref="A134:A140"/>
    <mergeCell ref="A194:A201"/>
    <mergeCell ref="A266:A268"/>
    <mergeCell ref="A122:A124"/>
    <mergeCell ref="A126:A127"/>
    <mergeCell ref="A178:A180"/>
    <mergeCell ref="A182:A183"/>
    <mergeCell ref="A244:A247"/>
    <mergeCell ref="A248:A251"/>
    <mergeCell ref="B6:E6"/>
    <mergeCell ref="B7:E7"/>
    <mergeCell ref="B8:E8"/>
    <mergeCell ref="B9:E9"/>
    <mergeCell ref="A18:A19"/>
    <mergeCell ref="A75:A76"/>
    <mergeCell ref="A184:A185"/>
    <mergeCell ref="A2:E2"/>
    <mergeCell ref="A3:E3"/>
    <mergeCell ref="A4:E4"/>
    <mergeCell ref="A13:E13"/>
    <mergeCell ref="B10:E10"/>
    <mergeCell ref="A11:E11"/>
    <mergeCell ref="A67:C67"/>
    <mergeCell ref="A119:C119"/>
    <mergeCell ref="A69:A70"/>
    <mergeCell ref="A48:A49"/>
    <mergeCell ref="A14:C14"/>
    <mergeCell ref="A20:A22"/>
    <mergeCell ref="A23:A24"/>
    <mergeCell ref="A77:A79"/>
    <mergeCell ref="A80:A81"/>
    <mergeCell ref="A128:A129"/>
    <mergeCell ref="A26:A32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topLeftCell="A22" workbookViewId="0">
      <selection activeCell="A25" sqref="A25:A30"/>
    </sheetView>
  </sheetViews>
  <sheetFormatPr defaultRowHeight="15.75" x14ac:dyDescent="0.25"/>
  <cols>
    <col min="1" max="1" width="28.85546875" style="680" customWidth="1"/>
    <col min="2" max="2" width="37.28515625" style="680" customWidth="1"/>
    <col min="3" max="3" width="21.5703125" style="683" customWidth="1"/>
    <col min="4" max="4" width="4.42578125" style="685" customWidth="1"/>
  </cols>
  <sheetData>
    <row r="1" spans="1:4" ht="16.5" customHeight="1" x14ac:dyDescent="0.25">
      <c r="A1" s="1330" t="s">
        <v>545</v>
      </c>
      <c r="B1" s="1330"/>
      <c r="C1" s="1330"/>
      <c r="D1" s="1330"/>
    </row>
    <row r="2" spans="1:4" ht="12.75" customHeight="1" x14ac:dyDescent="0.25">
      <c r="A2" s="785"/>
      <c r="B2" s="785"/>
      <c r="C2" s="785"/>
      <c r="D2" s="785"/>
    </row>
    <row r="3" spans="1:4" ht="15.75" customHeight="1" x14ac:dyDescent="0.25">
      <c r="A3" s="1331" t="s">
        <v>604</v>
      </c>
      <c r="B3" s="1331"/>
      <c r="C3" s="1331"/>
      <c r="D3" s="1331"/>
    </row>
    <row r="4" spans="1:4" ht="14.25" customHeight="1" x14ac:dyDescent="0.25">
      <c r="A4" s="1332" t="s">
        <v>561</v>
      </c>
      <c r="B4" s="1332"/>
      <c r="C4" s="1332"/>
      <c r="D4" s="1332"/>
    </row>
    <row r="5" spans="1:4" ht="34.5" customHeight="1" x14ac:dyDescent="0.25">
      <c r="A5" s="707" t="s">
        <v>552</v>
      </c>
      <c r="B5" s="1327" t="s">
        <v>599</v>
      </c>
      <c r="C5" s="1327"/>
      <c r="D5" s="1327"/>
    </row>
    <row r="6" spans="1:4" ht="36.75" customHeight="1" x14ac:dyDescent="0.25">
      <c r="A6" s="707" t="s">
        <v>591</v>
      </c>
      <c r="B6" s="1327" t="s">
        <v>592</v>
      </c>
      <c r="C6" s="1326"/>
      <c r="D6" s="1326"/>
    </row>
    <row r="7" spans="1:4" ht="36.75" customHeight="1" x14ac:dyDescent="0.25">
      <c r="A7" s="708" t="s">
        <v>553</v>
      </c>
      <c r="B7" s="1326" t="s">
        <v>585</v>
      </c>
      <c r="C7" s="1326"/>
      <c r="D7" s="1326"/>
    </row>
    <row r="8" spans="1:4" ht="37.5" customHeight="1" x14ac:dyDescent="0.25">
      <c r="A8" s="708" t="s">
        <v>554</v>
      </c>
      <c r="B8" s="1326" t="s">
        <v>586</v>
      </c>
      <c r="C8" s="1326"/>
      <c r="D8" s="1326"/>
    </row>
    <row r="9" spans="1:4" ht="39" customHeight="1" x14ac:dyDescent="0.25">
      <c r="A9" s="707" t="s">
        <v>555</v>
      </c>
      <c r="B9" s="1327" t="s">
        <v>587</v>
      </c>
      <c r="C9" s="1327"/>
      <c r="D9" s="1327"/>
    </row>
    <row r="10" spans="1:4" ht="16.5" x14ac:dyDescent="0.25">
      <c r="A10" s="1328" t="s">
        <v>13</v>
      </c>
      <c r="B10" s="1328"/>
      <c r="C10" s="1328"/>
      <c r="D10" s="1328"/>
    </row>
    <row r="11" spans="1:4" ht="36" customHeight="1" x14ac:dyDescent="0.25">
      <c r="A11" s="1329" t="s">
        <v>562</v>
      </c>
      <c r="B11" s="1329"/>
      <c r="C11" s="1329"/>
      <c r="D11" s="1329"/>
    </row>
    <row r="12" spans="1:4" ht="16.5" x14ac:dyDescent="0.25">
      <c r="A12" s="1323" t="s">
        <v>571</v>
      </c>
      <c r="B12" s="1324"/>
      <c r="C12" s="1324"/>
      <c r="D12" s="1325"/>
    </row>
    <row r="13" spans="1:4" ht="33" x14ac:dyDescent="0.25">
      <c r="A13" s="791" t="s">
        <v>605</v>
      </c>
      <c r="B13" s="784" t="s">
        <v>575</v>
      </c>
      <c r="C13" s="784" t="s">
        <v>583</v>
      </c>
      <c r="D13" s="784">
        <v>6</v>
      </c>
    </row>
    <row r="14" spans="1:4" ht="16.5" x14ac:dyDescent="0.25">
      <c r="A14" s="792"/>
      <c r="B14" s="792"/>
      <c r="C14" s="792"/>
      <c r="D14" s="715">
        <f>SUM(D13)</f>
        <v>6</v>
      </c>
    </row>
    <row r="15" spans="1:4" ht="18.75" x14ac:dyDescent="0.3">
      <c r="A15" s="788" t="s">
        <v>74</v>
      </c>
      <c r="B15" s="774"/>
      <c r="C15" s="789"/>
      <c r="D15" s="790"/>
    </row>
    <row r="16" spans="1:4" ht="18.75" x14ac:dyDescent="0.25">
      <c r="A16" s="726" t="s">
        <v>228</v>
      </c>
      <c r="B16" s="723"/>
      <c r="C16" s="724"/>
      <c r="D16" s="790"/>
    </row>
    <row r="17" spans="1:4" ht="18.75" x14ac:dyDescent="0.25">
      <c r="A17" s="726" t="s">
        <v>76</v>
      </c>
      <c r="B17" s="783"/>
      <c r="C17" s="724"/>
      <c r="D17" s="790"/>
    </row>
    <row r="18" spans="1:4" ht="18.75" x14ac:dyDescent="0.25">
      <c r="A18" s="783" t="s">
        <v>549</v>
      </c>
      <c r="B18" s="723"/>
      <c r="C18" s="724"/>
      <c r="D18" s="790"/>
    </row>
    <row r="19" spans="1:4" ht="18.75" x14ac:dyDescent="0.25">
      <c r="A19" s="726" t="s">
        <v>78</v>
      </c>
      <c r="B19" s="729" t="s">
        <v>185</v>
      </c>
      <c r="C19" s="730"/>
      <c r="D19" s="790"/>
    </row>
    <row r="20" spans="1:4" ht="36" customHeight="1" x14ac:dyDescent="0.25">
      <c r="A20" s="729" t="s">
        <v>547</v>
      </c>
      <c r="B20" s="729">
        <v>0</v>
      </c>
      <c r="C20" s="730"/>
      <c r="D20" s="790"/>
    </row>
    <row r="21" spans="1:4" ht="33" x14ac:dyDescent="0.25">
      <c r="A21" s="730" t="s">
        <v>548</v>
      </c>
      <c r="B21" s="729">
        <v>0</v>
      </c>
      <c r="C21" s="730"/>
      <c r="D21" s="790"/>
    </row>
    <row r="22" spans="1:4" ht="18.75" x14ac:dyDescent="0.25">
      <c r="A22" s="730" t="s">
        <v>551</v>
      </c>
      <c r="B22" s="729" t="s">
        <v>185</v>
      </c>
      <c r="C22" s="730"/>
      <c r="D22" s="790"/>
    </row>
    <row r="23" spans="1:4" ht="33" x14ac:dyDescent="0.25">
      <c r="A23" s="730" t="s">
        <v>560</v>
      </c>
      <c r="B23" s="729">
        <v>6</v>
      </c>
      <c r="C23" s="730"/>
      <c r="D23" s="790"/>
    </row>
    <row r="24" spans="1:4" ht="16.5" x14ac:dyDescent="0.25">
      <c r="A24" s="729" t="s">
        <v>79</v>
      </c>
      <c r="B24" s="782" t="s">
        <v>185</v>
      </c>
      <c r="C24" s="782"/>
      <c r="D24" s="467"/>
    </row>
    <row r="25" spans="1:4" ht="54.75" customHeight="1" x14ac:dyDescent="0.25">
      <c r="A25" s="730" t="s">
        <v>83</v>
      </c>
      <c r="B25" s="730"/>
      <c r="C25" s="730" t="s">
        <v>556</v>
      </c>
    </row>
    <row r="26" spans="1:4" ht="51.75" customHeight="1" x14ac:dyDescent="0.25">
      <c r="A26" s="730" t="s">
        <v>236</v>
      </c>
      <c r="B26" s="730"/>
      <c r="C26" s="730" t="s">
        <v>594</v>
      </c>
    </row>
    <row r="27" spans="1:4" ht="26.25" customHeight="1" x14ac:dyDescent="0.25">
      <c r="A27" s="730" t="s">
        <v>164</v>
      </c>
      <c r="B27" s="730"/>
      <c r="C27" s="730" t="s">
        <v>557</v>
      </c>
      <c r="D27" s="684"/>
    </row>
    <row r="28" spans="1:4" ht="21" customHeight="1" x14ac:dyDescent="0.25">
      <c r="A28" s="730"/>
      <c r="B28" s="730"/>
      <c r="C28" s="730" t="s">
        <v>559</v>
      </c>
    </row>
    <row r="29" spans="1:4" ht="24" customHeight="1" x14ac:dyDescent="0.25">
      <c r="A29" s="730"/>
      <c r="B29" s="730"/>
      <c r="C29" s="730" t="s">
        <v>558</v>
      </c>
    </row>
    <row r="30" spans="1:4" ht="16.5" x14ac:dyDescent="0.25">
      <c r="A30" s="730" t="s">
        <v>88</v>
      </c>
      <c r="B30" s="730"/>
      <c r="C30" s="730" t="s">
        <v>594</v>
      </c>
    </row>
    <row r="61" ht="31.5" customHeight="1" x14ac:dyDescent="0.25"/>
    <row r="62" ht="17.25" customHeight="1" x14ac:dyDescent="0.25"/>
    <row r="63" ht="17.25" customHeight="1" x14ac:dyDescent="0.25"/>
    <row r="64" ht="17.25" customHeight="1" x14ac:dyDescent="0.25"/>
    <row r="65" ht="16.5" customHeight="1" x14ac:dyDescent="0.25"/>
    <row r="66" ht="27" customHeight="1" x14ac:dyDescent="0.25"/>
  </sheetData>
  <mergeCells count="11">
    <mergeCell ref="A1:D1"/>
    <mergeCell ref="A3:D3"/>
    <mergeCell ref="A4:D4"/>
    <mergeCell ref="B6:D6"/>
    <mergeCell ref="B7:D7"/>
    <mergeCell ref="B5:D5"/>
    <mergeCell ref="A12:D12"/>
    <mergeCell ref="B8:D8"/>
    <mergeCell ref="B9:D9"/>
    <mergeCell ref="A10:D10"/>
    <mergeCell ref="A11:D11"/>
  </mergeCells>
  <pageMargins left="0.39370078740157483" right="0.39370078740157483" top="0.59055118110236227" bottom="0.39370078740157483" header="0.31496062992125984" footer="0.31496062992125984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5"/>
  <sheetViews>
    <sheetView topLeftCell="A10" workbookViewId="0">
      <selection activeCell="A23" sqref="A23:D23"/>
    </sheetView>
  </sheetViews>
  <sheetFormatPr defaultRowHeight="15.75" x14ac:dyDescent="0.25"/>
  <cols>
    <col min="1" max="1" width="26.7109375" style="680" customWidth="1"/>
    <col min="2" max="2" width="40.7109375" style="680" customWidth="1"/>
    <col min="3" max="3" width="20.140625" style="683" customWidth="1"/>
    <col min="4" max="4" width="4.42578125" style="685" customWidth="1"/>
  </cols>
  <sheetData>
    <row r="1" spans="1:4" ht="23.25" customHeight="1" x14ac:dyDescent="0.25">
      <c r="A1" s="1330" t="s">
        <v>546</v>
      </c>
      <c r="B1" s="1330"/>
      <c r="C1" s="1330"/>
      <c r="D1" s="1330"/>
    </row>
    <row r="2" spans="1:4" ht="16.5" customHeight="1" x14ac:dyDescent="0.25">
      <c r="A2" s="689"/>
      <c r="B2" s="689"/>
      <c r="C2" s="689"/>
      <c r="D2" s="689"/>
    </row>
    <row r="3" spans="1:4" ht="24.75" customHeight="1" x14ac:dyDescent="0.25">
      <c r="A3" s="1331" t="s">
        <v>606</v>
      </c>
      <c r="B3" s="1331"/>
      <c r="C3" s="1331"/>
      <c r="D3" s="1331"/>
    </row>
    <row r="4" spans="1:4" ht="31.5" customHeight="1" x14ac:dyDescent="0.25">
      <c r="A4" s="1332" t="s">
        <v>561</v>
      </c>
      <c r="B4" s="1332"/>
      <c r="C4" s="1332"/>
      <c r="D4" s="1332"/>
    </row>
    <row r="5" spans="1:4" ht="46.5" customHeight="1" x14ac:dyDescent="0.25">
      <c r="A5" s="707" t="s">
        <v>552</v>
      </c>
      <c r="B5" s="1327" t="s">
        <v>599</v>
      </c>
      <c r="C5" s="1327"/>
      <c r="D5" s="1327"/>
    </row>
    <row r="6" spans="1:4" ht="48.75" customHeight="1" x14ac:dyDescent="0.25">
      <c r="A6" s="707" t="s">
        <v>591</v>
      </c>
      <c r="B6" s="1327" t="s">
        <v>592</v>
      </c>
      <c r="C6" s="1326"/>
      <c r="D6" s="1326"/>
    </row>
    <row r="7" spans="1:4" ht="44.25" customHeight="1" x14ac:dyDescent="0.25">
      <c r="A7" s="708" t="s">
        <v>553</v>
      </c>
      <c r="B7" s="1326" t="s">
        <v>585</v>
      </c>
      <c r="C7" s="1326"/>
      <c r="D7" s="1326"/>
    </row>
    <row r="8" spans="1:4" ht="43.5" customHeight="1" x14ac:dyDescent="0.25">
      <c r="A8" s="708" t="s">
        <v>554</v>
      </c>
      <c r="B8" s="1326" t="s">
        <v>586</v>
      </c>
      <c r="C8" s="1326"/>
      <c r="D8" s="1326"/>
    </row>
    <row r="9" spans="1:4" ht="44.25" customHeight="1" x14ac:dyDescent="0.25">
      <c r="A9" s="707" t="s">
        <v>555</v>
      </c>
      <c r="B9" s="1327" t="s">
        <v>587</v>
      </c>
      <c r="C9" s="1327"/>
      <c r="D9" s="1327"/>
    </row>
    <row r="10" spans="1:4" ht="27.75" customHeight="1" x14ac:dyDescent="0.25">
      <c r="A10" s="1328" t="s">
        <v>13</v>
      </c>
      <c r="B10" s="1328"/>
      <c r="C10" s="1328"/>
      <c r="D10" s="1328"/>
    </row>
    <row r="11" spans="1:4" ht="36.75" customHeight="1" x14ac:dyDescent="0.25">
      <c r="A11" s="1329" t="s">
        <v>615</v>
      </c>
      <c r="B11" s="1329"/>
      <c r="C11" s="1329"/>
      <c r="D11" s="1329"/>
    </row>
    <row r="12" spans="1:4" ht="12.75" customHeight="1" x14ac:dyDescent="0.25">
      <c r="A12" s="688"/>
      <c r="B12" s="688"/>
      <c r="C12" s="688"/>
      <c r="D12" s="688"/>
    </row>
    <row r="13" spans="1:4" ht="24.75" customHeight="1" x14ac:dyDescent="0.25">
      <c r="A13" s="1323" t="s">
        <v>582</v>
      </c>
      <c r="B13" s="1337"/>
      <c r="C13" s="1337"/>
      <c r="D13" s="1338"/>
    </row>
    <row r="14" spans="1:4" ht="39" customHeight="1" x14ac:dyDescent="0.25">
      <c r="A14" s="714" t="s">
        <v>609</v>
      </c>
      <c r="B14" s="714" t="s">
        <v>575</v>
      </c>
      <c r="C14" s="786" t="s">
        <v>367</v>
      </c>
      <c r="D14" s="786">
        <v>1</v>
      </c>
    </row>
    <row r="15" spans="1:4" ht="19.5" customHeight="1" x14ac:dyDescent="0.25">
      <c r="A15" s="700"/>
      <c r="B15" s="700"/>
      <c r="C15" s="700"/>
      <c r="D15" s="715">
        <f>SUM(D14:D14)</f>
        <v>1</v>
      </c>
    </row>
    <row r="16" spans="1:4" ht="19.5" customHeight="1" x14ac:dyDescent="0.25">
      <c r="A16" s="1323" t="s">
        <v>461</v>
      </c>
      <c r="B16" s="1337"/>
      <c r="C16" s="1337"/>
      <c r="D16" s="1338"/>
    </row>
    <row r="17" spans="1:4" ht="39.75" customHeight="1" x14ac:dyDescent="0.25">
      <c r="A17" s="714" t="s">
        <v>607</v>
      </c>
      <c r="B17" s="793" t="s">
        <v>608</v>
      </c>
      <c r="C17" s="793" t="s">
        <v>490</v>
      </c>
      <c r="D17" s="793">
        <v>2</v>
      </c>
    </row>
    <row r="18" spans="1:4" ht="19.5" customHeight="1" x14ac:dyDescent="0.25">
      <c r="A18" s="700"/>
      <c r="B18" s="700"/>
      <c r="C18" s="700"/>
      <c r="D18" s="715">
        <f>SUM(D17)</f>
        <v>2</v>
      </c>
    </row>
    <row r="19" spans="1:4" ht="24.75" customHeight="1" x14ac:dyDescent="0.25">
      <c r="A19" s="1323" t="s">
        <v>577</v>
      </c>
      <c r="B19" s="1337"/>
      <c r="C19" s="1337"/>
      <c r="D19" s="1338"/>
    </row>
    <row r="20" spans="1:4" ht="33" x14ac:dyDescent="0.25">
      <c r="A20" s="714" t="s">
        <v>610</v>
      </c>
      <c r="B20" s="786" t="s">
        <v>600</v>
      </c>
      <c r="C20" s="786" t="s">
        <v>597</v>
      </c>
      <c r="D20" s="786">
        <v>4</v>
      </c>
    </row>
    <row r="21" spans="1:4" ht="33" x14ac:dyDescent="0.25">
      <c r="A21" s="714" t="s">
        <v>607</v>
      </c>
      <c r="B21" s="786" t="s">
        <v>608</v>
      </c>
      <c r="C21" s="786" t="s">
        <v>490</v>
      </c>
      <c r="D21" s="786">
        <v>5</v>
      </c>
    </row>
    <row r="22" spans="1:4" ht="15" x14ac:dyDescent="0.25">
      <c r="A22" s="28" t="s">
        <v>185</v>
      </c>
      <c r="B22" s="682" t="s">
        <v>185</v>
      </c>
      <c r="C22" s="682" t="s">
        <v>185</v>
      </c>
      <c r="D22" s="703">
        <f>SUM(D20:D21)</f>
        <v>9</v>
      </c>
    </row>
    <row r="23" spans="1:4" ht="25.5" customHeight="1" x14ac:dyDescent="0.25">
      <c r="A23" s="1323" t="s">
        <v>571</v>
      </c>
      <c r="B23" s="1337"/>
      <c r="C23" s="1337"/>
      <c r="D23" s="1338"/>
    </row>
    <row r="24" spans="1:4" ht="34.5" customHeight="1" x14ac:dyDescent="0.25">
      <c r="A24" s="714" t="s">
        <v>614</v>
      </c>
      <c r="B24" s="786" t="s">
        <v>575</v>
      </c>
      <c r="C24" s="786" t="s">
        <v>327</v>
      </c>
      <c r="D24" s="786">
        <v>12</v>
      </c>
    </row>
    <row r="25" spans="1:4" ht="15" customHeight="1" x14ac:dyDescent="0.25">
      <c r="A25" s="1333" t="s">
        <v>613</v>
      </c>
      <c r="B25" s="1335" t="s">
        <v>575</v>
      </c>
      <c r="C25" s="786" t="s">
        <v>515</v>
      </c>
      <c r="D25" s="786">
        <v>1</v>
      </c>
    </row>
    <row r="26" spans="1:4" ht="22.5" customHeight="1" x14ac:dyDescent="0.25">
      <c r="A26" s="1334"/>
      <c r="B26" s="1336"/>
      <c r="C26" s="786" t="s">
        <v>449</v>
      </c>
      <c r="D26" s="786">
        <v>1</v>
      </c>
    </row>
    <row r="27" spans="1:4" ht="38.25" customHeight="1" x14ac:dyDescent="0.25">
      <c r="A27" s="714" t="s">
        <v>612</v>
      </c>
      <c r="B27" s="786" t="s">
        <v>575</v>
      </c>
      <c r="C27" s="786" t="s">
        <v>342</v>
      </c>
      <c r="D27" s="786">
        <v>13</v>
      </c>
    </row>
    <row r="28" spans="1:4" ht="33" x14ac:dyDescent="0.25">
      <c r="A28" s="714" t="s">
        <v>611</v>
      </c>
      <c r="B28" s="786" t="s">
        <v>575</v>
      </c>
      <c r="C28" s="794" t="s">
        <v>584</v>
      </c>
      <c r="D28" s="740">
        <v>10</v>
      </c>
    </row>
    <row r="29" spans="1:4" ht="15" x14ac:dyDescent="0.25">
      <c r="A29" s="28"/>
      <c r="B29" s="682"/>
      <c r="C29" s="682"/>
      <c r="D29" s="694">
        <f>SUM(D24:D28)</f>
        <v>37</v>
      </c>
    </row>
    <row r="30" spans="1:4" ht="16.5" x14ac:dyDescent="0.25">
      <c r="A30" s="722" t="s">
        <v>74</v>
      </c>
      <c r="B30" s="723"/>
      <c r="D30" s="705"/>
    </row>
    <row r="31" spans="1:4" ht="16.5" x14ac:dyDescent="0.25">
      <c r="A31" s="726" t="s">
        <v>228</v>
      </c>
      <c r="B31" s="723"/>
      <c r="D31" s="705"/>
    </row>
    <row r="32" spans="1:4" ht="16.5" x14ac:dyDescent="0.25">
      <c r="A32" s="726" t="s">
        <v>76</v>
      </c>
      <c r="B32" s="787"/>
      <c r="D32" s="705"/>
    </row>
    <row r="33" spans="1:4" ht="16.5" x14ac:dyDescent="0.25">
      <c r="A33" s="787" t="s">
        <v>549</v>
      </c>
      <c r="B33" s="723"/>
      <c r="D33" s="705"/>
    </row>
    <row r="34" spans="1:4" ht="16.5" x14ac:dyDescent="0.25">
      <c r="A34" s="726" t="s">
        <v>78</v>
      </c>
      <c r="B34" s="729">
        <f>SUM(D15+D18+D22+D29)</f>
        <v>49</v>
      </c>
      <c r="C34" s="687"/>
      <c r="D34" s="705"/>
    </row>
    <row r="35" spans="1:4" ht="49.5" x14ac:dyDescent="0.25">
      <c r="A35" s="729" t="s">
        <v>547</v>
      </c>
      <c r="B35" s="729">
        <f xml:space="preserve"> D15+D18+D22</f>
        <v>12</v>
      </c>
      <c r="C35" s="687"/>
      <c r="D35" s="705"/>
    </row>
    <row r="36" spans="1:4" ht="28.5" customHeight="1" x14ac:dyDescent="0.25">
      <c r="A36" s="730" t="s">
        <v>548</v>
      </c>
      <c r="B36" s="729">
        <f xml:space="preserve"> D15+D18+D22</f>
        <v>12</v>
      </c>
      <c r="C36" s="687"/>
      <c r="D36" s="705"/>
    </row>
    <row r="37" spans="1:4" ht="16.5" x14ac:dyDescent="0.25">
      <c r="A37" s="730" t="s">
        <v>551</v>
      </c>
      <c r="B37" s="729">
        <v>0</v>
      </c>
      <c r="C37" s="687"/>
      <c r="D37" s="699" t="s">
        <v>185</v>
      </c>
    </row>
    <row r="38" spans="1:4" ht="33" x14ac:dyDescent="0.25">
      <c r="A38" s="730" t="s">
        <v>560</v>
      </c>
      <c r="B38" s="729">
        <v>37</v>
      </c>
      <c r="C38" s="687"/>
      <c r="D38" s="705"/>
    </row>
    <row r="39" spans="1:4" ht="15" x14ac:dyDescent="0.25">
      <c r="A39" s="750" t="s">
        <v>79</v>
      </c>
      <c r="B39" s="704" t="s">
        <v>185</v>
      </c>
      <c r="C39" s="704"/>
      <c r="D39" s="467"/>
    </row>
    <row r="40" spans="1:4" ht="32.25" customHeight="1" x14ac:dyDescent="0.25">
      <c r="A40" s="730" t="s">
        <v>83</v>
      </c>
      <c r="B40" s="679"/>
      <c r="C40" s="730" t="s">
        <v>556</v>
      </c>
    </row>
    <row r="41" spans="1:4" ht="66" customHeight="1" x14ac:dyDescent="0.25">
      <c r="A41" s="730" t="s">
        <v>236</v>
      </c>
      <c r="B41" s="679"/>
      <c r="C41" s="730" t="s">
        <v>594</v>
      </c>
      <c r="D41" s="684"/>
    </row>
    <row r="42" spans="1:4" ht="24.75" customHeight="1" x14ac:dyDescent="0.25">
      <c r="A42" s="730" t="s">
        <v>164</v>
      </c>
      <c r="B42" s="679"/>
      <c r="C42" s="730" t="s">
        <v>557</v>
      </c>
    </row>
    <row r="43" spans="1:4" ht="21.75" customHeight="1" x14ac:dyDescent="0.25">
      <c r="A43" s="730"/>
      <c r="B43" s="679"/>
      <c r="C43" s="730" t="s">
        <v>559</v>
      </c>
      <c r="D43" s="684"/>
    </row>
    <row r="44" spans="1:4" ht="24.75" customHeight="1" x14ac:dyDescent="0.25">
      <c r="A44" s="730"/>
      <c r="B44" s="679"/>
      <c r="C44" s="730" t="s">
        <v>558</v>
      </c>
    </row>
    <row r="45" spans="1:4" ht="34.5" customHeight="1" x14ac:dyDescent="0.25">
      <c r="A45" s="730" t="s">
        <v>88</v>
      </c>
      <c r="B45" s="679"/>
      <c r="C45" s="730" t="s">
        <v>594</v>
      </c>
    </row>
    <row r="46" spans="1:4" x14ac:dyDescent="0.25">
      <c r="A46" s="679"/>
      <c r="C46" s="679"/>
    </row>
    <row r="80" spans="3:4" s="680" customFormat="1" ht="31.5" customHeight="1" x14ac:dyDescent="0.25">
      <c r="C80" s="683"/>
      <c r="D80" s="685"/>
    </row>
    <row r="81" spans="3:4" s="680" customFormat="1" ht="17.25" customHeight="1" x14ac:dyDescent="0.25">
      <c r="C81" s="683"/>
      <c r="D81" s="685"/>
    </row>
    <row r="82" spans="3:4" s="680" customFormat="1" ht="17.25" customHeight="1" x14ac:dyDescent="0.25">
      <c r="C82" s="683"/>
      <c r="D82" s="685"/>
    </row>
    <row r="83" spans="3:4" s="680" customFormat="1" ht="17.25" customHeight="1" x14ac:dyDescent="0.25">
      <c r="C83" s="683"/>
      <c r="D83" s="685"/>
    </row>
    <row r="84" spans="3:4" s="680" customFormat="1" ht="16.5" customHeight="1" x14ac:dyDescent="0.25">
      <c r="C84" s="683"/>
      <c r="D84" s="685"/>
    </row>
    <row r="85" spans="3:4" s="680" customFormat="1" ht="27" customHeight="1" x14ac:dyDescent="0.25">
      <c r="C85" s="683"/>
      <c r="D85" s="685"/>
    </row>
  </sheetData>
  <mergeCells count="16">
    <mergeCell ref="A25:A26"/>
    <mergeCell ref="B25:B26"/>
    <mergeCell ref="A1:D1"/>
    <mergeCell ref="A3:D3"/>
    <mergeCell ref="A4:D4"/>
    <mergeCell ref="B5:D5"/>
    <mergeCell ref="A23:D23"/>
    <mergeCell ref="B6:D6"/>
    <mergeCell ref="A19:D19"/>
    <mergeCell ref="B7:D7"/>
    <mergeCell ref="B9:D9"/>
    <mergeCell ref="A10:D10"/>
    <mergeCell ref="A11:D11"/>
    <mergeCell ref="A13:D13"/>
    <mergeCell ref="B8:D8"/>
    <mergeCell ref="A16:D16"/>
  </mergeCells>
  <pageMargins left="0.39370078740157483" right="0.39370078740157483" top="0.59055118110236227" bottom="0.39370078740157483" header="0.31496062992125984" footer="0.31496062992125984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7"/>
  <sheetViews>
    <sheetView topLeftCell="A10" workbookViewId="0">
      <selection activeCell="B33" sqref="B33"/>
    </sheetView>
  </sheetViews>
  <sheetFormatPr defaultRowHeight="15.75" x14ac:dyDescent="0.25"/>
  <cols>
    <col min="1" max="1" width="28.85546875" style="680" customWidth="1"/>
    <col min="2" max="2" width="38.7109375" style="680" customWidth="1"/>
    <col min="3" max="3" width="20.140625" style="683" customWidth="1"/>
    <col min="4" max="4" width="4.42578125" style="685" customWidth="1"/>
  </cols>
  <sheetData>
    <row r="1" spans="1:4" ht="16.5" customHeight="1" x14ac:dyDescent="0.25">
      <c r="A1" s="1344" t="s">
        <v>564</v>
      </c>
      <c r="B1" s="1344"/>
      <c r="C1" s="1344"/>
      <c r="D1" s="1344"/>
    </row>
    <row r="2" spans="1:4" ht="11.25" customHeight="1" x14ac:dyDescent="0.25">
      <c r="A2" s="733"/>
      <c r="B2" s="733"/>
      <c r="C2" s="733"/>
      <c r="D2" s="733"/>
    </row>
    <row r="3" spans="1:4" ht="20.25" customHeight="1" x14ac:dyDescent="0.25">
      <c r="A3" s="1331" t="s">
        <v>616</v>
      </c>
      <c r="B3" s="1331"/>
      <c r="C3" s="1331"/>
      <c r="D3" s="1331"/>
    </row>
    <row r="4" spans="1:4" ht="21" customHeight="1" x14ac:dyDescent="0.25">
      <c r="A4" s="1332" t="s">
        <v>561</v>
      </c>
      <c r="B4" s="1332"/>
      <c r="C4" s="1332"/>
      <c r="D4" s="1332"/>
    </row>
    <row r="5" spans="1:4" ht="57.75" customHeight="1" x14ac:dyDescent="0.25">
      <c r="A5" s="707" t="s">
        <v>552</v>
      </c>
      <c r="B5" s="1327" t="s">
        <v>599</v>
      </c>
      <c r="C5" s="1327"/>
      <c r="D5" s="1327"/>
    </row>
    <row r="6" spans="1:4" ht="41.25" customHeight="1" x14ac:dyDescent="0.25">
      <c r="A6" s="707" t="s">
        <v>591</v>
      </c>
      <c r="B6" s="1327" t="s">
        <v>592</v>
      </c>
      <c r="C6" s="1326"/>
      <c r="D6" s="1326"/>
    </row>
    <row r="7" spans="1:4" ht="40.5" customHeight="1" x14ac:dyDescent="0.25">
      <c r="A7" s="708" t="s">
        <v>553</v>
      </c>
      <c r="B7" s="1326" t="s">
        <v>585</v>
      </c>
      <c r="C7" s="1326"/>
      <c r="D7" s="1326"/>
    </row>
    <row r="8" spans="1:4" ht="41.25" customHeight="1" x14ac:dyDescent="0.25">
      <c r="A8" s="708" t="s">
        <v>554</v>
      </c>
      <c r="B8" s="1326" t="s">
        <v>586</v>
      </c>
      <c r="C8" s="1326"/>
      <c r="D8" s="1326"/>
    </row>
    <row r="9" spans="1:4" ht="39.75" customHeight="1" x14ac:dyDescent="0.25">
      <c r="A9" s="707" t="s">
        <v>555</v>
      </c>
      <c r="B9" s="1327" t="s">
        <v>587</v>
      </c>
      <c r="C9" s="1327"/>
      <c r="D9" s="1327"/>
    </row>
    <row r="10" spans="1:4" ht="22.5" customHeight="1" x14ac:dyDescent="0.25">
      <c r="A10" s="1328" t="s">
        <v>13</v>
      </c>
      <c r="B10" s="1328"/>
      <c r="C10" s="1328"/>
      <c r="D10" s="1328"/>
    </row>
    <row r="11" spans="1:4" ht="36" customHeight="1" x14ac:dyDescent="0.25">
      <c r="A11" s="1329" t="s">
        <v>562</v>
      </c>
      <c r="B11" s="1329"/>
      <c r="C11" s="1329"/>
      <c r="D11" s="1329"/>
    </row>
    <row r="12" spans="1:4" ht="16.5" x14ac:dyDescent="0.25">
      <c r="A12" s="1323" t="s">
        <v>283</v>
      </c>
      <c r="B12" s="1339"/>
      <c r="C12" s="1339"/>
      <c r="D12" s="1340"/>
    </row>
    <row r="13" spans="1:4" ht="30" customHeight="1" x14ac:dyDescent="0.25">
      <c r="A13" s="1341" t="s">
        <v>617</v>
      </c>
      <c r="B13" s="1341" t="s">
        <v>575</v>
      </c>
      <c r="C13" s="1343" t="s">
        <v>442</v>
      </c>
      <c r="D13" s="1343">
        <v>4</v>
      </c>
    </row>
    <row r="14" spans="1:4" ht="15" hidden="1" x14ac:dyDescent="0.25">
      <c r="A14" s="1342"/>
      <c r="B14" s="1342"/>
      <c r="C14" s="1343"/>
      <c r="D14" s="1343"/>
    </row>
    <row r="15" spans="1:4" ht="16.5" x14ac:dyDescent="0.25">
      <c r="A15" s="739"/>
      <c r="B15" s="739"/>
      <c r="C15" s="739"/>
      <c r="D15" s="715">
        <f>SUM(D13:D14)</f>
        <v>4</v>
      </c>
    </row>
    <row r="16" spans="1:4" ht="16.5" x14ac:dyDescent="0.25">
      <c r="A16" s="1323" t="s">
        <v>459</v>
      </c>
      <c r="B16" s="1324"/>
      <c r="C16" s="1324"/>
      <c r="D16" s="1325"/>
    </row>
    <row r="17" spans="1:4" ht="15" customHeight="1" x14ac:dyDescent="0.25">
      <c r="A17" s="1335" t="s">
        <v>617</v>
      </c>
      <c r="B17" s="1335" t="s">
        <v>575</v>
      </c>
      <c r="C17" s="1335" t="s">
        <v>442</v>
      </c>
      <c r="D17" s="1335">
        <v>5</v>
      </c>
    </row>
    <row r="18" spans="1:4" ht="16.5" customHeight="1" x14ac:dyDescent="0.25">
      <c r="A18" s="1345"/>
      <c r="B18" s="1345"/>
      <c r="C18" s="1342"/>
      <c r="D18" s="1342"/>
    </row>
    <row r="19" spans="1:4" ht="21" customHeight="1" x14ac:dyDescent="0.25">
      <c r="A19" s="1336"/>
      <c r="B19" s="1336"/>
      <c r="C19" s="796" t="s">
        <v>342</v>
      </c>
      <c r="D19" s="796">
        <v>2</v>
      </c>
    </row>
    <row r="20" spans="1:4" ht="16.5" x14ac:dyDescent="0.25">
      <c r="A20" s="740"/>
      <c r="B20" s="740"/>
      <c r="C20" s="740"/>
      <c r="D20" s="715">
        <f>SUM(D17+D18+D19)</f>
        <v>7</v>
      </c>
    </row>
    <row r="21" spans="1:4" ht="16.5" x14ac:dyDescent="0.25">
      <c r="A21" s="1323" t="s">
        <v>460</v>
      </c>
      <c r="B21" s="1337"/>
      <c r="C21" s="1337"/>
      <c r="D21" s="1338"/>
    </row>
    <row r="22" spans="1:4" ht="34.5" customHeight="1" x14ac:dyDescent="0.25">
      <c r="A22" s="795" t="s">
        <v>617</v>
      </c>
      <c r="B22" s="795" t="s">
        <v>575</v>
      </c>
      <c r="C22" s="795" t="s">
        <v>442</v>
      </c>
      <c r="D22" s="795">
        <v>3</v>
      </c>
    </row>
    <row r="23" spans="1:4" ht="16.5" x14ac:dyDescent="0.25">
      <c r="A23" s="740"/>
      <c r="B23" s="740"/>
      <c r="C23" s="740"/>
      <c r="D23" s="715">
        <f>SUM(D22)</f>
        <v>3</v>
      </c>
    </row>
    <row r="24" spans="1:4" ht="15.75" customHeight="1" x14ac:dyDescent="0.25">
      <c r="A24" s="1323" t="s">
        <v>461</v>
      </c>
      <c r="B24" s="1337"/>
      <c r="C24" s="1337"/>
      <c r="D24" s="1338"/>
    </row>
    <row r="25" spans="1:4" ht="33" x14ac:dyDescent="0.25">
      <c r="A25" s="732" t="s">
        <v>618</v>
      </c>
      <c r="B25" s="732" t="s">
        <v>575</v>
      </c>
      <c r="C25" s="739" t="s">
        <v>442</v>
      </c>
      <c r="D25" s="739">
        <v>4</v>
      </c>
    </row>
    <row r="26" spans="1:4" ht="16.5" x14ac:dyDescent="0.25">
      <c r="A26" s="740"/>
      <c r="B26" s="740"/>
      <c r="C26" s="740"/>
      <c r="D26" s="715">
        <f>SUM(D25:D25)</f>
        <v>4</v>
      </c>
    </row>
    <row r="27" spans="1:4" ht="16.5" x14ac:dyDescent="0.25">
      <c r="A27" s="722" t="s">
        <v>74</v>
      </c>
      <c r="B27" s="723"/>
      <c r="C27" s="724"/>
      <c r="D27" s="725"/>
    </row>
    <row r="28" spans="1:4" ht="18" customHeight="1" x14ac:dyDescent="0.25">
      <c r="A28" s="726" t="s">
        <v>574</v>
      </c>
      <c r="B28" s="734"/>
      <c r="C28" s="724"/>
      <c r="D28" s="725"/>
    </row>
    <row r="29" spans="1:4" ht="20.25" customHeight="1" x14ac:dyDescent="0.25">
      <c r="A29" s="726" t="s">
        <v>76</v>
      </c>
      <c r="B29" s="723"/>
      <c r="C29" s="724"/>
      <c r="D29" s="725"/>
    </row>
    <row r="30" spans="1:4" ht="16.5" x14ac:dyDescent="0.25">
      <c r="A30" s="734" t="s">
        <v>549</v>
      </c>
      <c r="B30" s="729" t="s">
        <v>185</v>
      </c>
      <c r="C30" s="730"/>
      <c r="D30" s="725"/>
    </row>
    <row r="31" spans="1:4" ht="16.5" x14ac:dyDescent="0.25">
      <c r="A31" s="726" t="s">
        <v>78</v>
      </c>
      <c r="B31" s="729">
        <f>SUM(D15+D20+D23+D26)</f>
        <v>18</v>
      </c>
      <c r="C31" s="730"/>
      <c r="D31" s="725"/>
    </row>
    <row r="32" spans="1:4" ht="33" x14ac:dyDescent="0.25">
      <c r="A32" s="729" t="s">
        <v>547</v>
      </c>
      <c r="B32" s="729" t="s">
        <v>185</v>
      </c>
      <c r="C32" s="730"/>
      <c r="D32" s="725"/>
    </row>
    <row r="33" spans="1:4" ht="33" x14ac:dyDescent="0.25">
      <c r="A33" s="730" t="s">
        <v>548</v>
      </c>
      <c r="B33" s="729">
        <f>D15+D20+D23+D26</f>
        <v>18</v>
      </c>
      <c r="C33" s="730"/>
      <c r="D33" s="725"/>
    </row>
    <row r="34" spans="1:4" ht="21" customHeight="1" x14ac:dyDescent="0.25">
      <c r="A34" s="730" t="s">
        <v>551</v>
      </c>
      <c r="B34" s="729">
        <v>0</v>
      </c>
      <c r="C34" s="730"/>
      <c r="D34" s="725"/>
    </row>
    <row r="35" spans="1:4" ht="15" customHeight="1" x14ac:dyDescent="0.25">
      <c r="A35" s="730" t="s">
        <v>560</v>
      </c>
      <c r="B35" s="729">
        <v>0</v>
      </c>
      <c r="C35" s="730"/>
      <c r="D35" s="725"/>
    </row>
    <row r="36" spans="1:4" ht="18" customHeight="1" x14ac:dyDescent="0.25">
      <c r="A36" s="729" t="s">
        <v>79</v>
      </c>
      <c r="B36" s="730"/>
      <c r="C36" s="730"/>
      <c r="D36" s="730"/>
    </row>
    <row r="37" spans="1:4" ht="48" customHeight="1" x14ac:dyDescent="0.25">
      <c r="A37" s="730" t="s">
        <v>83</v>
      </c>
      <c r="B37" s="679"/>
      <c r="C37" s="730" t="s">
        <v>556</v>
      </c>
      <c r="D37" s="730"/>
    </row>
    <row r="38" spans="1:4" ht="49.5" customHeight="1" x14ac:dyDescent="0.25">
      <c r="A38" s="730" t="s">
        <v>236</v>
      </c>
      <c r="B38" s="679"/>
      <c r="C38" s="730" t="s">
        <v>594</v>
      </c>
      <c r="D38" s="731"/>
    </row>
    <row r="39" spans="1:4" ht="26.25" customHeight="1" x14ac:dyDescent="0.25">
      <c r="A39" s="730" t="s">
        <v>164</v>
      </c>
      <c r="B39" s="679"/>
      <c r="C39" s="730" t="s">
        <v>557</v>
      </c>
      <c r="D39" s="731"/>
    </row>
    <row r="40" spans="1:4" ht="20.25" customHeight="1" x14ac:dyDescent="0.25">
      <c r="A40" s="730"/>
      <c r="B40" s="679"/>
      <c r="C40" s="730" t="s">
        <v>559</v>
      </c>
      <c r="D40" s="731"/>
    </row>
    <row r="41" spans="1:4" ht="27.75" customHeight="1" x14ac:dyDescent="0.25">
      <c r="A41" s="730"/>
      <c r="B41" s="679"/>
      <c r="C41" s="730" t="s">
        <v>558</v>
      </c>
      <c r="D41" s="731"/>
    </row>
    <row r="42" spans="1:4" ht="28.5" customHeight="1" x14ac:dyDescent="0.25">
      <c r="A42" s="730" t="s">
        <v>88</v>
      </c>
      <c r="B42" s="679"/>
      <c r="C42" s="730" t="s">
        <v>594</v>
      </c>
      <c r="D42" s="731"/>
    </row>
    <row r="43" spans="1:4" x14ac:dyDescent="0.25">
      <c r="A43" s="679"/>
      <c r="C43" s="679"/>
    </row>
    <row r="72" spans="3:4" s="680" customFormat="1" ht="31.5" customHeight="1" x14ac:dyDescent="0.25">
      <c r="C72" s="683"/>
      <c r="D72" s="685"/>
    </row>
    <row r="73" spans="3:4" s="680" customFormat="1" ht="17.25" customHeight="1" x14ac:dyDescent="0.25">
      <c r="C73" s="683"/>
      <c r="D73" s="685"/>
    </row>
    <row r="74" spans="3:4" s="680" customFormat="1" ht="17.25" customHeight="1" x14ac:dyDescent="0.25">
      <c r="C74" s="683"/>
      <c r="D74" s="685"/>
    </row>
    <row r="75" spans="3:4" s="680" customFormat="1" ht="17.25" customHeight="1" x14ac:dyDescent="0.25">
      <c r="C75" s="683"/>
      <c r="D75" s="685"/>
    </row>
    <row r="76" spans="3:4" s="680" customFormat="1" ht="16.5" customHeight="1" x14ac:dyDescent="0.25">
      <c r="C76" s="683"/>
      <c r="D76" s="685"/>
    </row>
    <row r="77" spans="3:4" s="680" customFormat="1" ht="27" customHeight="1" x14ac:dyDescent="0.25">
      <c r="C77" s="683"/>
      <c r="D77" s="685"/>
    </row>
  </sheetData>
  <mergeCells count="22">
    <mergeCell ref="D17:D18"/>
    <mergeCell ref="C17:C18"/>
    <mergeCell ref="A17:A19"/>
    <mergeCell ref="B17:B19"/>
    <mergeCell ref="A24:D24"/>
    <mergeCell ref="A21:D21"/>
    <mergeCell ref="A1:D1"/>
    <mergeCell ref="A3:D3"/>
    <mergeCell ref="A4:D4"/>
    <mergeCell ref="B5:D5"/>
    <mergeCell ref="B7:D7"/>
    <mergeCell ref="B9:D9"/>
    <mergeCell ref="A10:D10"/>
    <mergeCell ref="A11:D11"/>
    <mergeCell ref="B6:D6"/>
    <mergeCell ref="A16:D16"/>
    <mergeCell ref="A12:D12"/>
    <mergeCell ref="A13:A14"/>
    <mergeCell ref="B13:B14"/>
    <mergeCell ref="B8:D8"/>
    <mergeCell ref="D13:D14"/>
    <mergeCell ref="C13:C14"/>
  </mergeCells>
  <pageMargins left="0.39370078740157483" right="0.39370078740157483" top="0.59055118110236227" bottom="0.39370078740157483" header="0.31496062992125984" footer="0.31496062992125984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7"/>
  <sheetViews>
    <sheetView topLeftCell="A22" workbookViewId="0">
      <selection activeCell="A19" sqref="A19:A22"/>
    </sheetView>
  </sheetViews>
  <sheetFormatPr defaultRowHeight="15.75" x14ac:dyDescent="0.25"/>
  <cols>
    <col min="1" max="1" width="24.7109375" style="680" customWidth="1"/>
    <col min="2" max="2" width="44.140625" style="680" customWidth="1"/>
    <col min="3" max="3" width="22" style="683" customWidth="1"/>
    <col min="4" max="4" width="4.42578125" style="685" customWidth="1"/>
  </cols>
  <sheetData>
    <row r="1" spans="1:4" ht="16.5" customHeight="1" x14ac:dyDescent="0.25">
      <c r="A1" s="1344" t="s">
        <v>565</v>
      </c>
      <c r="B1" s="1344"/>
      <c r="C1" s="1344"/>
      <c r="D1" s="1344"/>
    </row>
    <row r="2" spans="1:4" ht="13.5" customHeight="1" x14ac:dyDescent="0.25">
      <c r="A2" s="706"/>
      <c r="B2" s="706"/>
      <c r="C2" s="706"/>
      <c r="D2" s="706"/>
    </row>
    <row r="3" spans="1:4" ht="18" customHeight="1" x14ac:dyDescent="0.25">
      <c r="A3" s="1331" t="s">
        <v>619</v>
      </c>
      <c r="B3" s="1331"/>
      <c r="C3" s="1331"/>
      <c r="D3" s="1331"/>
    </row>
    <row r="4" spans="1:4" ht="22.5" customHeight="1" x14ac:dyDescent="0.25">
      <c r="A4" s="1332" t="s">
        <v>561</v>
      </c>
      <c r="B4" s="1332"/>
      <c r="C4" s="1332"/>
      <c r="D4" s="1332"/>
    </row>
    <row r="5" spans="1:4" ht="49.5" customHeight="1" x14ac:dyDescent="0.25">
      <c r="A5" s="707" t="s">
        <v>552</v>
      </c>
      <c r="B5" s="1327" t="s">
        <v>599</v>
      </c>
      <c r="C5" s="1327"/>
      <c r="D5" s="1327"/>
    </row>
    <row r="6" spans="1:4" ht="51.75" customHeight="1" x14ac:dyDescent="0.25">
      <c r="A6" s="707" t="s">
        <v>591</v>
      </c>
      <c r="B6" s="1327" t="s">
        <v>592</v>
      </c>
      <c r="C6" s="1326"/>
      <c r="D6" s="1326"/>
    </row>
    <row r="7" spans="1:4" ht="37.5" customHeight="1" x14ac:dyDescent="0.25">
      <c r="A7" s="708" t="s">
        <v>553</v>
      </c>
      <c r="B7" s="1326" t="s">
        <v>585</v>
      </c>
      <c r="C7" s="1326"/>
      <c r="D7" s="1326"/>
    </row>
    <row r="8" spans="1:4" ht="36.75" customHeight="1" x14ac:dyDescent="0.25">
      <c r="A8" s="708" t="s">
        <v>554</v>
      </c>
      <c r="B8" s="1326" t="s">
        <v>586</v>
      </c>
      <c r="C8" s="1326"/>
      <c r="D8" s="1326"/>
    </row>
    <row r="9" spans="1:4" ht="37.5" customHeight="1" x14ac:dyDescent="0.25">
      <c r="A9" s="707" t="s">
        <v>555</v>
      </c>
      <c r="B9" s="1327" t="s">
        <v>587</v>
      </c>
      <c r="C9" s="1327"/>
      <c r="D9" s="1327"/>
    </row>
    <row r="10" spans="1:4" ht="21" customHeight="1" x14ac:dyDescent="0.25">
      <c r="A10" s="1328" t="s">
        <v>13</v>
      </c>
      <c r="B10" s="1328"/>
      <c r="C10" s="1328"/>
      <c r="D10" s="1328"/>
    </row>
    <row r="11" spans="1:4" ht="49.5" customHeight="1" x14ac:dyDescent="0.25">
      <c r="A11" s="1329" t="s">
        <v>589</v>
      </c>
      <c r="B11" s="1329"/>
      <c r="C11" s="1329"/>
      <c r="D11" s="1329"/>
    </row>
    <row r="12" spans="1:4" ht="15" customHeight="1" x14ac:dyDescent="0.25">
      <c r="A12" s="709"/>
      <c r="B12" s="710" t="s">
        <v>283</v>
      </c>
      <c r="C12" s="711"/>
      <c r="D12" s="712"/>
    </row>
    <row r="13" spans="1:4" ht="9" customHeight="1" x14ac:dyDescent="0.25">
      <c r="A13" s="1333" t="s">
        <v>620</v>
      </c>
      <c r="B13" s="1333" t="s">
        <v>575</v>
      </c>
      <c r="C13" s="1335" t="s">
        <v>452</v>
      </c>
      <c r="D13" s="1352">
        <v>2</v>
      </c>
    </row>
    <row r="14" spans="1:4" ht="24.75" customHeight="1" x14ac:dyDescent="0.25">
      <c r="A14" s="1347"/>
      <c r="B14" s="1347"/>
      <c r="C14" s="1342"/>
      <c r="D14" s="1353"/>
    </row>
    <row r="15" spans="1:4" ht="34.5" customHeight="1" x14ac:dyDescent="0.25">
      <c r="A15" s="799" t="s">
        <v>621</v>
      </c>
      <c r="B15" s="799" t="s">
        <v>580</v>
      </c>
      <c r="C15" s="798" t="s">
        <v>342</v>
      </c>
      <c r="D15" s="800">
        <v>1</v>
      </c>
    </row>
    <row r="16" spans="1:4" ht="34.5" customHeight="1" x14ac:dyDescent="0.25">
      <c r="A16" s="799" t="s">
        <v>622</v>
      </c>
      <c r="B16" s="799" t="s">
        <v>579</v>
      </c>
      <c r="C16" s="798" t="s">
        <v>598</v>
      </c>
      <c r="D16" s="800">
        <v>1</v>
      </c>
    </row>
    <row r="17" spans="1:4" ht="15" customHeight="1" x14ac:dyDescent="0.25">
      <c r="A17" s="713"/>
      <c r="B17" s="713"/>
      <c r="C17" s="714"/>
      <c r="D17" s="738">
        <f>SUM(D13:D16)</f>
        <v>4</v>
      </c>
    </row>
    <row r="18" spans="1:4" ht="15" customHeight="1" x14ac:dyDescent="0.25">
      <c r="A18" s="1323" t="s">
        <v>287</v>
      </c>
      <c r="B18" s="1337"/>
      <c r="C18" s="1337"/>
      <c r="D18" s="1338"/>
    </row>
    <row r="19" spans="1:4" ht="15" customHeight="1" x14ac:dyDescent="0.25">
      <c r="A19" s="1333" t="s">
        <v>620</v>
      </c>
      <c r="B19" s="1333" t="s">
        <v>575</v>
      </c>
      <c r="C19" s="797" t="s">
        <v>452</v>
      </c>
      <c r="D19" s="737">
        <v>5</v>
      </c>
    </row>
    <row r="20" spans="1:4" ht="15" customHeight="1" x14ac:dyDescent="0.25">
      <c r="A20" s="1346"/>
      <c r="B20" s="1346"/>
      <c r="C20" s="797" t="s">
        <v>449</v>
      </c>
      <c r="D20" s="737">
        <v>7</v>
      </c>
    </row>
    <row r="21" spans="1:4" ht="9" customHeight="1" x14ac:dyDescent="0.25">
      <c r="A21" s="1346"/>
      <c r="B21" s="1346"/>
      <c r="C21" s="1333" t="s">
        <v>349</v>
      </c>
      <c r="D21" s="1352">
        <v>3</v>
      </c>
    </row>
    <row r="22" spans="1:4" ht="13.5" customHeight="1" x14ac:dyDescent="0.25">
      <c r="A22" s="1347"/>
      <c r="B22" s="1347"/>
      <c r="C22" s="1347"/>
      <c r="D22" s="1353"/>
    </row>
    <row r="23" spans="1:4" ht="35.25" customHeight="1" x14ac:dyDescent="0.25">
      <c r="A23" s="799" t="s">
        <v>621</v>
      </c>
      <c r="B23" s="799" t="s">
        <v>580</v>
      </c>
      <c r="C23" s="798" t="s">
        <v>342</v>
      </c>
      <c r="D23" s="800">
        <v>4</v>
      </c>
    </row>
    <row r="24" spans="1:4" ht="35.25" customHeight="1" x14ac:dyDescent="0.25">
      <c r="A24" s="1333" t="s">
        <v>622</v>
      </c>
      <c r="B24" s="1333" t="s">
        <v>579</v>
      </c>
      <c r="C24" s="798" t="s">
        <v>598</v>
      </c>
      <c r="D24" s="800">
        <v>1</v>
      </c>
    </row>
    <row r="25" spans="1:4" ht="53.25" customHeight="1" x14ac:dyDescent="0.25">
      <c r="A25" s="1351"/>
      <c r="B25" s="1351"/>
      <c r="C25" s="798" t="s">
        <v>603</v>
      </c>
      <c r="D25" s="800">
        <v>1</v>
      </c>
    </row>
    <row r="26" spans="1:4" ht="65.25" customHeight="1" x14ac:dyDescent="0.25">
      <c r="A26" s="1334"/>
      <c r="B26" s="1334"/>
      <c r="C26" s="801" t="s">
        <v>623</v>
      </c>
      <c r="D26" s="802">
        <v>1</v>
      </c>
    </row>
    <row r="27" spans="1:4" ht="16.5" x14ac:dyDescent="0.25">
      <c r="A27" s="714" t="s">
        <v>185</v>
      </c>
      <c r="B27" s="714" t="s">
        <v>563</v>
      </c>
      <c r="C27" s="714"/>
      <c r="D27" s="738">
        <f>SUM(D19:D26)</f>
        <v>22</v>
      </c>
    </row>
    <row r="28" spans="1:4" ht="16.5" x14ac:dyDescent="0.25">
      <c r="A28" s="716"/>
      <c r="B28" s="717" t="s">
        <v>460</v>
      </c>
      <c r="C28" s="718"/>
      <c r="D28" s="719"/>
    </row>
    <row r="29" spans="1:4" ht="16.5" x14ac:dyDescent="0.25">
      <c r="A29" s="1359" t="s">
        <v>620</v>
      </c>
      <c r="B29" s="1348" t="s">
        <v>575</v>
      </c>
      <c r="C29" s="714" t="s">
        <v>452</v>
      </c>
      <c r="D29" s="719">
        <v>9</v>
      </c>
    </row>
    <row r="30" spans="1:4" ht="31.5" customHeight="1" x14ac:dyDescent="0.25">
      <c r="A30" s="1360"/>
      <c r="B30" s="1349"/>
      <c r="C30" s="714" t="s">
        <v>281</v>
      </c>
      <c r="D30" s="720">
        <v>2</v>
      </c>
    </row>
    <row r="31" spans="1:4" ht="15.75" customHeight="1" x14ac:dyDescent="0.25">
      <c r="A31" s="1361"/>
      <c r="B31" s="1350"/>
      <c r="C31" s="714" t="s">
        <v>349</v>
      </c>
      <c r="D31" s="720">
        <v>2</v>
      </c>
    </row>
    <row r="32" spans="1:4" ht="16.5" x14ac:dyDescent="0.25">
      <c r="A32" s="714"/>
      <c r="B32" s="714"/>
      <c r="C32" s="714"/>
      <c r="D32" s="738">
        <f>SUM(D28:D31)</f>
        <v>13</v>
      </c>
    </row>
    <row r="33" spans="1:4" ht="16.5" x14ac:dyDescent="0.25">
      <c r="A33" s="1323" t="s">
        <v>581</v>
      </c>
      <c r="B33" s="1337"/>
      <c r="C33" s="1337"/>
      <c r="D33" s="1338"/>
    </row>
    <row r="34" spans="1:4" ht="27" customHeight="1" x14ac:dyDescent="0.25">
      <c r="A34" s="1356" t="s">
        <v>620</v>
      </c>
      <c r="B34" s="1356" t="s">
        <v>575</v>
      </c>
      <c r="C34" s="714" t="s">
        <v>281</v>
      </c>
      <c r="D34" s="721">
        <v>1</v>
      </c>
    </row>
    <row r="35" spans="1:4" ht="21.75" customHeight="1" x14ac:dyDescent="0.25">
      <c r="A35" s="1357"/>
      <c r="B35" s="1357"/>
      <c r="C35" s="714" t="s">
        <v>349</v>
      </c>
      <c r="D35" s="721">
        <v>3</v>
      </c>
    </row>
    <row r="36" spans="1:4" ht="21.75" customHeight="1" x14ac:dyDescent="0.25">
      <c r="A36" s="1358"/>
      <c r="B36" s="1358"/>
      <c r="C36" s="714" t="s">
        <v>452</v>
      </c>
      <c r="D36" s="721">
        <v>7</v>
      </c>
    </row>
    <row r="37" spans="1:4" ht="16.5" x14ac:dyDescent="0.25">
      <c r="A37" s="714"/>
      <c r="B37" s="714"/>
      <c r="C37" s="714"/>
      <c r="D37" s="738">
        <f>SUM(D34:D36)</f>
        <v>11</v>
      </c>
    </row>
    <row r="38" spans="1:4" ht="16.5" x14ac:dyDescent="0.25">
      <c r="A38" s="1323" t="s">
        <v>588</v>
      </c>
      <c r="B38" s="1324"/>
      <c r="C38" s="1324"/>
      <c r="D38" s="1325"/>
    </row>
    <row r="39" spans="1:4" ht="16.5" x14ac:dyDescent="0.25">
      <c r="A39" s="1356" t="s">
        <v>620</v>
      </c>
      <c r="B39" s="1356" t="s">
        <v>575</v>
      </c>
      <c r="C39" s="714" t="s">
        <v>281</v>
      </c>
      <c r="D39" s="720">
        <v>2</v>
      </c>
    </row>
    <row r="40" spans="1:4" ht="16.5" x14ac:dyDescent="0.25">
      <c r="A40" s="1358"/>
      <c r="B40" s="1358"/>
      <c r="C40" s="714" t="s">
        <v>349</v>
      </c>
      <c r="D40" s="720">
        <v>1</v>
      </c>
    </row>
    <row r="41" spans="1:4" ht="16.5" x14ac:dyDescent="0.25">
      <c r="A41" s="714"/>
      <c r="B41" s="714"/>
      <c r="C41" s="714"/>
      <c r="D41" s="738">
        <f>SUM(D39:D40)</f>
        <v>3</v>
      </c>
    </row>
    <row r="42" spans="1:4" ht="15" x14ac:dyDescent="0.25">
      <c r="A42" s="1323" t="s">
        <v>590</v>
      </c>
      <c r="B42" s="1354"/>
      <c r="C42" s="1354"/>
      <c r="D42" s="1355"/>
    </row>
    <row r="43" spans="1:4" ht="16.5" x14ac:dyDescent="0.25">
      <c r="A43" s="1333" t="s">
        <v>624</v>
      </c>
      <c r="B43" s="1333" t="s">
        <v>575</v>
      </c>
      <c r="C43" s="714" t="s">
        <v>349</v>
      </c>
      <c r="D43" s="740">
        <v>4</v>
      </c>
    </row>
    <row r="44" spans="1:4" ht="16.5" x14ac:dyDescent="0.25">
      <c r="A44" s="1334"/>
      <c r="B44" s="1334"/>
      <c r="C44" s="714" t="s">
        <v>394</v>
      </c>
      <c r="D44" s="740">
        <v>16</v>
      </c>
    </row>
    <row r="45" spans="1:4" ht="16.5" x14ac:dyDescent="0.25">
      <c r="A45" s="803"/>
      <c r="B45" s="803"/>
      <c r="C45" s="714"/>
      <c r="D45" s="738">
        <f>SUM(D43:D44)</f>
        <v>20</v>
      </c>
    </row>
    <row r="46" spans="1:4" ht="16.5" x14ac:dyDescent="0.25">
      <c r="A46" s="722" t="s">
        <v>74</v>
      </c>
      <c r="B46" s="723"/>
      <c r="C46" s="724"/>
      <c r="D46" s="725"/>
    </row>
    <row r="47" spans="1:4" ht="16.5" x14ac:dyDescent="0.25">
      <c r="A47" s="726" t="s">
        <v>574</v>
      </c>
      <c r="B47" s="727"/>
      <c r="C47" s="724"/>
      <c r="D47" s="725"/>
    </row>
    <row r="48" spans="1:4" ht="16.5" x14ac:dyDescent="0.25">
      <c r="A48" s="726" t="s">
        <v>76</v>
      </c>
      <c r="B48" s="723"/>
      <c r="C48" s="724"/>
      <c r="D48" s="725"/>
    </row>
    <row r="49" spans="1:4" ht="35.25" customHeight="1" x14ac:dyDescent="0.25">
      <c r="A49" s="728" t="s">
        <v>549</v>
      </c>
      <c r="B49" s="729" t="s">
        <v>185</v>
      </c>
      <c r="C49" s="730"/>
      <c r="D49" s="725"/>
    </row>
    <row r="50" spans="1:4" ht="18.75" customHeight="1" x14ac:dyDescent="0.25">
      <c r="A50" s="726" t="s">
        <v>78</v>
      </c>
      <c r="B50" s="729">
        <f>D17+D27+D32+D37+D41+D45</f>
        <v>73</v>
      </c>
      <c r="C50" s="730"/>
      <c r="D50" s="725"/>
    </row>
    <row r="51" spans="1:4" ht="54" customHeight="1" x14ac:dyDescent="0.25">
      <c r="A51" s="729" t="s">
        <v>547</v>
      </c>
      <c r="B51" s="729">
        <v>53</v>
      </c>
      <c r="C51" s="730"/>
      <c r="D51" s="725"/>
    </row>
    <row r="52" spans="1:4" ht="33" x14ac:dyDescent="0.25">
      <c r="A52" s="730" t="s">
        <v>548</v>
      </c>
      <c r="B52" s="729">
        <f>D17+D27+D32+D37+D41</f>
        <v>53</v>
      </c>
      <c r="C52" s="730"/>
      <c r="D52" s="725"/>
    </row>
    <row r="53" spans="1:4" ht="16.5" x14ac:dyDescent="0.25">
      <c r="A53" s="730" t="s">
        <v>551</v>
      </c>
      <c r="B53" s="729">
        <v>0</v>
      </c>
      <c r="C53" s="730"/>
      <c r="D53" s="725"/>
    </row>
    <row r="54" spans="1:4" ht="33" x14ac:dyDescent="0.25">
      <c r="A54" s="730" t="s">
        <v>560</v>
      </c>
      <c r="B54" s="729">
        <f>SUM(D45)</f>
        <v>20</v>
      </c>
      <c r="C54" s="730"/>
      <c r="D54" s="725"/>
    </row>
    <row r="55" spans="1:4" ht="13.5" customHeight="1" x14ac:dyDescent="0.25">
      <c r="A55" s="729" t="s">
        <v>79</v>
      </c>
      <c r="B55" s="730"/>
      <c r="C55" s="730"/>
      <c r="D55" s="730"/>
    </row>
    <row r="56" spans="1:4" ht="48" customHeight="1" x14ac:dyDescent="0.25">
      <c r="A56" s="730" t="s">
        <v>83</v>
      </c>
      <c r="B56" s="679"/>
      <c r="C56" s="730" t="s">
        <v>556</v>
      </c>
      <c r="D56" s="731"/>
    </row>
    <row r="57" spans="1:4" ht="67.5" customHeight="1" x14ac:dyDescent="0.25">
      <c r="A57" s="730" t="s">
        <v>236</v>
      </c>
      <c r="B57" s="679"/>
      <c r="C57" s="730" t="s">
        <v>594</v>
      </c>
      <c r="D57" s="731"/>
    </row>
    <row r="58" spans="1:4" ht="25.5" customHeight="1" x14ac:dyDescent="0.25">
      <c r="A58" s="730" t="s">
        <v>164</v>
      </c>
      <c r="B58" s="679"/>
      <c r="C58" s="730" t="s">
        <v>557</v>
      </c>
      <c r="D58" s="731"/>
    </row>
    <row r="59" spans="1:4" ht="20.25" customHeight="1" x14ac:dyDescent="0.25">
      <c r="A59" s="730"/>
      <c r="B59" s="679"/>
      <c r="C59" s="730" t="s">
        <v>559</v>
      </c>
      <c r="D59" s="731"/>
    </row>
    <row r="60" spans="1:4" ht="27" customHeight="1" x14ac:dyDescent="0.25">
      <c r="A60" s="730"/>
      <c r="B60" s="679"/>
      <c r="C60" s="730" t="s">
        <v>558</v>
      </c>
      <c r="D60" s="731"/>
    </row>
    <row r="61" spans="1:4" ht="31.5" customHeight="1" x14ac:dyDescent="0.25">
      <c r="A61" s="730" t="s">
        <v>88</v>
      </c>
      <c r="B61" s="679"/>
      <c r="C61" s="730" t="s">
        <v>594</v>
      </c>
    </row>
    <row r="92" spans="3:4" s="680" customFormat="1" ht="31.5" customHeight="1" x14ac:dyDescent="0.25">
      <c r="C92" s="683"/>
      <c r="D92" s="685"/>
    </row>
    <row r="93" spans="3:4" s="680" customFormat="1" ht="17.25" customHeight="1" x14ac:dyDescent="0.25">
      <c r="C93" s="683"/>
      <c r="D93" s="685"/>
    </row>
    <row r="94" spans="3:4" s="680" customFormat="1" ht="17.25" customHeight="1" x14ac:dyDescent="0.25">
      <c r="C94" s="683"/>
      <c r="D94" s="685"/>
    </row>
    <row r="95" spans="3:4" s="680" customFormat="1" ht="17.25" customHeight="1" x14ac:dyDescent="0.25">
      <c r="C95" s="683"/>
      <c r="D95" s="685"/>
    </row>
    <row r="96" spans="3:4" s="680" customFormat="1" ht="16.5" customHeight="1" x14ac:dyDescent="0.25">
      <c r="C96" s="683"/>
      <c r="D96" s="685"/>
    </row>
    <row r="97" spans="3:4" s="680" customFormat="1" ht="27" customHeight="1" x14ac:dyDescent="0.25">
      <c r="C97" s="683"/>
      <c r="D97" s="685"/>
    </row>
  </sheetData>
  <mergeCells count="32">
    <mergeCell ref="A42:D42"/>
    <mergeCell ref="A43:A44"/>
    <mergeCell ref="B43:B44"/>
    <mergeCell ref="A38:D38"/>
    <mergeCell ref="A13:A14"/>
    <mergeCell ref="A34:A36"/>
    <mergeCell ref="B34:B36"/>
    <mergeCell ref="A39:A40"/>
    <mergeCell ref="B39:B40"/>
    <mergeCell ref="A29:A31"/>
    <mergeCell ref="A33:D33"/>
    <mergeCell ref="B13:B14"/>
    <mergeCell ref="C13:C14"/>
    <mergeCell ref="D13:D14"/>
    <mergeCell ref="B19:B22"/>
    <mergeCell ref="A18:D18"/>
    <mergeCell ref="A1:D1"/>
    <mergeCell ref="A3:D3"/>
    <mergeCell ref="A4:D4"/>
    <mergeCell ref="B6:D6"/>
    <mergeCell ref="B8:D8"/>
    <mergeCell ref="B7:D7"/>
    <mergeCell ref="B5:D5"/>
    <mergeCell ref="B9:D9"/>
    <mergeCell ref="A10:D10"/>
    <mergeCell ref="A11:D11"/>
    <mergeCell ref="A19:A22"/>
    <mergeCell ref="B29:B31"/>
    <mergeCell ref="A24:A26"/>
    <mergeCell ref="B24:B26"/>
    <mergeCell ref="D21:D22"/>
    <mergeCell ref="C21:C22"/>
  </mergeCells>
  <pageMargins left="0.39370078740157483" right="0.39370078740157483" top="0.59055118110236227" bottom="0.39370078740157483" header="0.31496062992125984" footer="0.31496062992125984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"/>
  <sheetViews>
    <sheetView topLeftCell="A15" workbookViewId="0">
      <selection activeCell="B23" sqref="B23"/>
    </sheetView>
  </sheetViews>
  <sheetFormatPr defaultRowHeight="15.75" x14ac:dyDescent="0.25"/>
  <cols>
    <col min="1" max="1" width="28.85546875" style="680" customWidth="1"/>
    <col min="2" max="2" width="38.7109375" style="680" customWidth="1"/>
    <col min="3" max="3" width="20.140625" style="683" customWidth="1"/>
    <col min="4" max="4" width="4.42578125" style="685" customWidth="1"/>
  </cols>
  <sheetData>
    <row r="1" spans="1:4" ht="16.5" customHeight="1" x14ac:dyDescent="0.25">
      <c r="A1" s="1344" t="s">
        <v>566</v>
      </c>
      <c r="B1" s="1344"/>
      <c r="C1" s="1344"/>
      <c r="D1" s="1344"/>
    </row>
    <row r="2" spans="1:4" ht="12.75" customHeight="1" x14ac:dyDescent="0.25">
      <c r="A2" s="733"/>
      <c r="B2" s="733"/>
      <c r="C2" s="733"/>
      <c r="D2" s="733"/>
    </row>
    <row r="3" spans="1:4" ht="13.5" customHeight="1" x14ac:dyDescent="0.25">
      <c r="A3" s="1331" t="s">
        <v>625</v>
      </c>
      <c r="B3" s="1331"/>
      <c r="C3" s="1331"/>
      <c r="D3" s="1331"/>
    </row>
    <row r="4" spans="1:4" ht="19.5" customHeight="1" x14ac:dyDescent="0.25">
      <c r="A4" s="1332" t="s">
        <v>561</v>
      </c>
      <c r="B4" s="1332"/>
      <c r="C4" s="1332"/>
      <c r="D4" s="1332"/>
    </row>
    <row r="5" spans="1:4" ht="44.25" customHeight="1" x14ac:dyDescent="0.25">
      <c r="A5" s="707" t="s">
        <v>552</v>
      </c>
      <c r="B5" s="1327" t="s">
        <v>599</v>
      </c>
      <c r="C5" s="1327"/>
      <c r="D5" s="1327"/>
    </row>
    <row r="6" spans="1:4" ht="44.25" customHeight="1" x14ac:dyDescent="0.25">
      <c r="A6" s="707" t="s">
        <v>591</v>
      </c>
      <c r="B6" s="1327" t="s">
        <v>592</v>
      </c>
      <c r="C6" s="1326"/>
      <c r="D6" s="1326"/>
    </row>
    <row r="7" spans="1:4" ht="36" customHeight="1" x14ac:dyDescent="0.25">
      <c r="A7" s="708" t="s">
        <v>553</v>
      </c>
      <c r="B7" s="1326" t="s">
        <v>585</v>
      </c>
      <c r="C7" s="1326"/>
      <c r="D7" s="1326"/>
    </row>
    <row r="8" spans="1:4" ht="37.5" customHeight="1" x14ac:dyDescent="0.25">
      <c r="A8" s="708" t="s">
        <v>554</v>
      </c>
      <c r="B8" s="1326" t="s">
        <v>586</v>
      </c>
      <c r="C8" s="1326"/>
      <c r="D8" s="1326"/>
    </row>
    <row r="9" spans="1:4" ht="44.25" customHeight="1" x14ac:dyDescent="0.25">
      <c r="A9" s="707" t="s">
        <v>555</v>
      </c>
      <c r="B9" s="1327" t="s">
        <v>587</v>
      </c>
      <c r="C9" s="1327"/>
      <c r="D9" s="1327"/>
    </row>
    <row r="10" spans="1:4" ht="16.5" x14ac:dyDescent="0.25">
      <c r="A10" s="1328" t="s">
        <v>13</v>
      </c>
      <c r="B10" s="1328"/>
      <c r="C10" s="1328"/>
      <c r="D10" s="1328"/>
    </row>
    <row r="11" spans="1:4" ht="30.75" customHeight="1" x14ac:dyDescent="0.25">
      <c r="A11" s="1329" t="s">
        <v>562</v>
      </c>
      <c r="B11" s="1329"/>
      <c r="C11" s="1329"/>
      <c r="D11" s="1329"/>
    </row>
    <row r="12" spans="1:4" ht="16.5" x14ac:dyDescent="0.25">
      <c r="A12" s="1323" t="s">
        <v>283</v>
      </c>
      <c r="B12" s="1337"/>
      <c r="C12" s="1337"/>
      <c r="D12" s="1338"/>
    </row>
    <row r="13" spans="1:4" ht="33" x14ac:dyDescent="0.25">
      <c r="A13" s="808" t="s">
        <v>626</v>
      </c>
      <c r="B13" s="804" t="s">
        <v>608</v>
      </c>
      <c r="C13" s="805" t="s">
        <v>627</v>
      </c>
      <c r="D13" s="810">
        <v>4</v>
      </c>
    </row>
    <row r="14" spans="1:4" ht="33" x14ac:dyDescent="0.25">
      <c r="A14" s="714" t="s">
        <v>629</v>
      </c>
      <c r="B14" s="806" t="s">
        <v>600</v>
      </c>
      <c r="C14" s="806" t="s">
        <v>630</v>
      </c>
      <c r="D14" s="758">
        <v>3</v>
      </c>
    </row>
    <row r="15" spans="1:4" ht="49.5" x14ac:dyDescent="0.25">
      <c r="A15" s="714" t="s">
        <v>636</v>
      </c>
      <c r="B15" s="812" t="s">
        <v>637</v>
      </c>
      <c r="C15" s="812" t="s">
        <v>638</v>
      </c>
      <c r="D15" s="758">
        <v>1</v>
      </c>
    </row>
    <row r="16" spans="1:4" ht="16.5" x14ac:dyDescent="0.25">
      <c r="A16" s="714"/>
      <c r="B16" s="714"/>
      <c r="C16" s="714"/>
      <c r="D16" s="738">
        <f>SUM(D13:D15)</f>
        <v>8</v>
      </c>
    </row>
    <row r="17" spans="1:4" ht="16.5" x14ac:dyDescent="0.25">
      <c r="A17" s="1323" t="s">
        <v>550</v>
      </c>
      <c r="B17" s="1337"/>
      <c r="C17" s="1337"/>
      <c r="D17" s="1338"/>
    </row>
    <row r="18" spans="1:4" ht="33" customHeight="1" x14ac:dyDescent="0.25">
      <c r="A18" s="808" t="s">
        <v>626</v>
      </c>
      <c r="B18" s="804" t="s">
        <v>608</v>
      </c>
      <c r="C18" s="805" t="s">
        <v>627</v>
      </c>
      <c r="D18" s="805">
        <v>2</v>
      </c>
    </row>
    <row r="19" spans="1:4" ht="33" customHeight="1" x14ac:dyDescent="0.25">
      <c r="A19" s="714" t="s">
        <v>628</v>
      </c>
      <c r="B19" s="806" t="s">
        <v>575</v>
      </c>
      <c r="C19" s="806" t="s">
        <v>601</v>
      </c>
      <c r="D19" s="806">
        <v>6</v>
      </c>
    </row>
    <row r="20" spans="1:4" ht="33" customHeight="1" x14ac:dyDescent="0.25">
      <c r="A20" s="714" t="s">
        <v>629</v>
      </c>
      <c r="B20" s="806" t="s">
        <v>600</v>
      </c>
      <c r="C20" s="806" t="s">
        <v>630</v>
      </c>
      <c r="D20" s="806">
        <v>1</v>
      </c>
    </row>
    <row r="21" spans="1:4" ht="16.5" x14ac:dyDescent="0.25">
      <c r="A21" s="714"/>
      <c r="B21" s="714"/>
      <c r="C21" s="714"/>
      <c r="D21" s="738">
        <f>SUM(D18:D20)</f>
        <v>9</v>
      </c>
    </row>
    <row r="22" spans="1:4" ht="16.5" x14ac:dyDescent="0.25">
      <c r="A22" s="1323" t="s">
        <v>461</v>
      </c>
      <c r="B22" s="1324"/>
      <c r="C22" s="1324"/>
      <c r="D22" s="1325"/>
    </row>
    <row r="23" spans="1:4" ht="30.75" customHeight="1" x14ac:dyDescent="0.25">
      <c r="A23" s="808" t="s">
        <v>626</v>
      </c>
      <c r="B23" s="736" t="s">
        <v>608</v>
      </c>
      <c r="C23" s="805" t="s">
        <v>627</v>
      </c>
      <c r="D23" s="807">
        <v>2</v>
      </c>
    </row>
    <row r="24" spans="1:4" ht="30.75" customHeight="1" x14ac:dyDescent="0.25">
      <c r="A24" s="1333" t="s">
        <v>628</v>
      </c>
      <c r="B24" s="1335" t="s">
        <v>575</v>
      </c>
      <c r="C24" s="806" t="s">
        <v>602</v>
      </c>
      <c r="D24" s="737">
        <v>3</v>
      </c>
    </row>
    <row r="25" spans="1:4" ht="30.75" customHeight="1" x14ac:dyDescent="0.25">
      <c r="A25" s="1334"/>
      <c r="B25" s="1336"/>
      <c r="C25" s="813" t="s">
        <v>601</v>
      </c>
      <c r="D25" s="737">
        <v>5</v>
      </c>
    </row>
    <row r="26" spans="1:4" ht="16.5" x14ac:dyDescent="0.25">
      <c r="A26" s="714"/>
      <c r="B26" s="714"/>
      <c r="C26" s="714"/>
      <c r="D26" s="738">
        <f>SUM(D23:D25)</f>
        <v>10</v>
      </c>
    </row>
    <row r="27" spans="1:4" ht="15" x14ac:dyDescent="0.25">
      <c r="A27" s="1323" t="s">
        <v>593</v>
      </c>
      <c r="B27" s="1364"/>
      <c r="C27" s="1364"/>
      <c r="D27" s="1365"/>
    </row>
    <row r="28" spans="1:4" ht="33" x14ac:dyDescent="0.25">
      <c r="A28" s="714" t="s">
        <v>628</v>
      </c>
      <c r="B28" s="806" t="s">
        <v>575</v>
      </c>
      <c r="C28" s="806" t="s">
        <v>602</v>
      </c>
      <c r="D28" s="809">
        <v>4</v>
      </c>
    </row>
    <row r="29" spans="1:4" ht="16.5" x14ac:dyDescent="0.25">
      <c r="A29" s="714"/>
      <c r="B29" s="714"/>
      <c r="C29" s="714"/>
      <c r="D29" s="738">
        <f>SUM(D28)</f>
        <v>4</v>
      </c>
    </row>
    <row r="30" spans="1:4" ht="15" x14ac:dyDescent="0.25">
      <c r="A30" s="1362" t="s">
        <v>590</v>
      </c>
      <c r="B30" s="1354"/>
      <c r="C30" s="1354"/>
      <c r="D30" s="1355"/>
    </row>
    <row r="31" spans="1:4" ht="66" x14ac:dyDescent="0.25">
      <c r="A31" s="811" t="s">
        <v>631</v>
      </c>
      <c r="B31" s="811" t="s">
        <v>632</v>
      </c>
      <c r="C31" s="811" t="s">
        <v>623</v>
      </c>
      <c r="D31" s="757">
        <v>1</v>
      </c>
    </row>
    <row r="32" spans="1:4" ht="66" x14ac:dyDescent="0.25">
      <c r="A32" s="1363" t="s">
        <v>633</v>
      </c>
      <c r="B32" s="1363" t="s">
        <v>579</v>
      </c>
      <c r="C32" s="811" t="s">
        <v>634</v>
      </c>
      <c r="D32" s="757">
        <v>1</v>
      </c>
    </row>
    <row r="33" spans="1:4" ht="33" x14ac:dyDescent="0.25">
      <c r="A33" s="1351"/>
      <c r="B33" s="1351"/>
      <c r="C33" s="811" t="s">
        <v>635</v>
      </c>
      <c r="D33" s="757">
        <v>1</v>
      </c>
    </row>
    <row r="34" spans="1:4" ht="65.25" customHeight="1" x14ac:dyDescent="0.25">
      <c r="A34" s="1334"/>
      <c r="B34" s="1334"/>
      <c r="C34" s="811" t="s">
        <v>623</v>
      </c>
      <c r="D34" s="757">
        <v>2</v>
      </c>
    </row>
    <row r="35" spans="1:4" ht="20.25" customHeight="1" x14ac:dyDescent="0.25">
      <c r="A35" s="803"/>
      <c r="B35" s="803"/>
      <c r="C35" s="811"/>
      <c r="D35" s="757">
        <f>SUM(D31:D34)</f>
        <v>5</v>
      </c>
    </row>
    <row r="36" spans="1:4" ht="17.25" customHeight="1" x14ac:dyDescent="0.25">
      <c r="A36" s="1323" t="s">
        <v>642</v>
      </c>
      <c r="B36" s="1337"/>
      <c r="C36" s="1337"/>
      <c r="D36" s="1338"/>
    </row>
    <row r="37" spans="1:4" ht="36.75" customHeight="1" x14ac:dyDescent="0.25">
      <c r="A37" s="814" t="s">
        <v>639</v>
      </c>
      <c r="B37" s="814" t="s">
        <v>640</v>
      </c>
      <c r="C37" s="811" t="s">
        <v>641</v>
      </c>
      <c r="D37" s="757">
        <v>6</v>
      </c>
    </row>
    <row r="38" spans="1:4" ht="16.5" x14ac:dyDescent="0.25">
      <c r="A38" s="811"/>
      <c r="B38" s="811"/>
      <c r="C38" s="811"/>
      <c r="D38" s="738">
        <f>SUM(D37)</f>
        <v>6</v>
      </c>
    </row>
    <row r="39" spans="1:4" ht="13.5" customHeight="1" x14ac:dyDescent="0.25">
      <c r="A39" s="722" t="s">
        <v>74</v>
      </c>
      <c r="B39" s="723"/>
      <c r="C39" s="724"/>
      <c r="D39" s="725"/>
    </row>
    <row r="40" spans="1:4" ht="16.5" x14ac:dyDescent="0.25">
      <c r="A40" s="726" t="s">
        <v>75</v>
      </c>
      <c r="B40" s="734"/>
      <c r="C40" s="724"/>
      <c r="D40" s="725"/>
    </row>
    <row r="41" spans="1:4" ht="16.5" x14ac:dyDescent="0.25">
      <c r="A41" s="726" t="s">
        <v>76</v>
      </c>
      <c r="B41" s="723"/>
      <c r="C41" s="724"/>
      <c r="D41" s="725"/>
    </row>
    <row r="42" spans="1:4" s="605" customFormat="1" ht="16.5" x14ac:dyDescent="0.25">
      <c r="A42" s="734" t="s">
        <v>549</v>
      </c>
      <c r="B42" s="729" t="s">
        <v>185</v>
      </c>
      <c r="C42" s="730"/>
      <c r="D42" s="725"/>
    </row>
    <row r="43" spans="1:4" ht="16.5" x14ac:dyDescent="0.25">
      <c r="A43" s="726" t="s">
        <v>78</v>
      </c>
      <c r="B43" s="729">
        <f>SUM(D16+D21+D26+D29+D35+D38)</f>
        <v>42</v>
      </c>
      <c r="C43" s="730"/>
      <c r="D43" s="725"/>
    </row>
    <row r="44" spans="1:4" ht="33" x14ac:dyDescent="0.25">
      <c r="A44" s="729" t="s">
        <v>547</v>
      </c>
      <c r="B44" s="729">
        <f>SUM(D16+D21+D26+D29)</f>
        <v>31</v>
      </c>
      <c r="C44" s="730"/>
      <c r="D44" s="725"/>
    </row>
    <row r="45" spans="1:4" ht="33" x14ac:dyDescent="0.25">
      <c r="A45" s="730" t="s">
        <v>548</v>
      </c>
      <c r="B45" s="729">
        <f>D16+D21+D26+D29</f>
        <v>31</v>
      </c>
      <c r="C45" s="730"/>
      <c r="D45" s="725"/>
    </row>
    <row r="46" spans="1:4" ht="21.75" customHeight="1" x14ac:dyDescent="0.25">
      <c r="A46" s="730" t="s">
        <v>551</v>
      </c>
      <c r="B46" s="729">
        <v>0</v>
      </c>
      <c r="C46" s="730"/>
      <c r="D46" s="725"/>
    </row>
    <row r="47" spans="1:4" ht="33.75" customHeight="1" x14ac:dyDescent="0.25">
      <c r="A47" s="730" t="s">
        <v>560</v>
      </c>
      <c r="B47" s="729">
        <v>11</v>
      </c>
      <c r="C47" s="730"/>
      <c r="D47" s="725"/>
    </row>
    <row r="48" spans="1:4" ht="16.5" x14ac:dyDescent="0.25">
      <c r="A48" s="730"/>
      <c r="B48" s="730"/>
      <c r="C48" s="730"/>
      <c r="D48" s="729"/>
    </row>
    <row r="49" spans="1:4" ht="12.75" customHeight="1" x14ac:dyDescent="0.25">
      <c r="A49" s="729" t="s">
        <v>79</v>
      </c>
      <c r="B49" s="730"/>
      <c r="C49" s="730"/>
      <c r="D49" s="730"/>
    </row>
    <row r="50" spans="1:4" ht="16.5" x14ac:dyDescent="0.25">
      <c r="A50" s="735"/>
      <c r="B50" s="730"/>
      <c r="C50" s="735"/>
      <c r="D50" s="731"/>
    </row>
    <row r="51" spans="1:4" ht="55.5" customHeight="1" x14ac:dyDescent="0.25">
      <c r="A51" s="730" t="s">
        <v>83</v>
      </c>
      <c r="B51" s="730"/>
      <c r="C51" s="730" t="s">
        <v>556</v>
      </c>
      <c r="D51" s="731"/>
    </row>
    <row r="52" spans="1:4" ht="53.25" customHeight="1" x14ac:dyDescent="0.25">
      <c r="A52" s="730" t="s">
        <v>236</v>
      </c>
      <c r="B52" s="730"/>
      <c r="C52" s="730" t="s">
        <v>594</v>
      </c>
      <c r="D52" s="731"/>
    </row>
    <row r="53" spans="1:4" ht="25.5" customHeight="1" x14ac:dyDescent="0.25">
      <c r="A53" s="730" t="s">
        <v>164</v>
      </c>
      <c r="B53" s="730"/>
      <c r="C53" s="730" t="s">
        <v>557</v>
      </c>
      <c r="D53" s="731"/>
    </row>
    <row r="54" spans="1:4" ht="22.5" customHeight="1" x14ac:dyDescent="0.25">
      <c r="A54" s="730"/>
      <c r="B54" s="730"/>
      <c r="C54" s="730" t="s">
        <v>559</v>
      </c>
      <c r="D54" s="731"/>
    </row>
    <row r="55" spans="1:4" ht="23.25" customHeight="1" x14ac:dyDescent="0.25">
      <c r="A55" s="730"/>
      <c r="B55" s="730"/>
      <c r="C55" s="730" t="s">
        <v>558</v>
      </c>
      <c r="D55" s="731"/>
    </row>
    <row r="56" spans="1:4" ht="29.25" customHeight="1" x14ac:dyDescent="0.25">
      <c r="A56" s="730" t="s">
        <v>88</v>
      </c>
      <c r="B56" s="730"/>
      <c r="C56" s="730" t="s">
        <v>595</v>
      </c>
      <c r="D56" s="731"/>
    </row>
    <row r="57" spans="1:4" ht="18" customHeight="1" x14ac:dyDescent="0.25">
      <c r="A57" s="679"/>
      <c r="C57" s="679"/>
    </row>
    <row r="58" spans="1:4" ht="27" customHeight="1" x14ac:dyDescent="0.25"/>
    <row r="59" spans="1:4" ht="25.5" customHeight="1" x14ac:dyDescent="0.25"/>
    <row r="65" ht="8.25" customHeight="1" x14ac:dyDescent="0.25"/>
    <row r="66" ht="27" customHeight="1" x14ac:dyDescent="0.25"/>
    <row r="68" ht="27.75" customHeight="1" x14ac:dyDescent="0.25"/>
    <row r="70" ht="29.25" customHeight="1" x14ac:dyDescent="0.25"/>
    <row r="71" ht="18" customHeight="1" x14ac:dyDescent="0.25"/>
    <row r="72" ht="21" customHeight="1" x14ac:dyDescent="0.25"/>
    <row r="73" ht="21" customHeight="1" x14ac:dyDescent="0.25"/>
    <row r="74" ht="18.75" customHeight="1" x14ac:dyDescent="0.25"/>
    <row r="76" ht="22.5" customHeight="1" x14ac:dyDescent="0.25"/>
    <row r="107" spans="3:4" s="680" customFormat="1" ht="31.5" customHeight="1" x14ac:dyDescent="0.25">
      <c r="C107" s="683"/>
      <c r="D107" s="685"/>
    </row>
    <row r="108" spans="3:4" s="680" customFormat="1" ht="17.25" customHeight="1" x14ac:dyDescent="0.25">
      <c r="C108" s="683"/>
      <c r="D108" s="685"/>
    </row>
    <row r="109" spans="3:4" s="680" customFormat="1" ht="17.25" customHeight="1" x14ac:dyDescent="0.25">
      <c r="C109" s="683"/>
      <c r="D109" s="685"/>
    </row>
    <row r="110" spans="3:4" s="680" customFormat="1" ht="17.25" customHeight="1" x14ac:dyDescent="0.25">
      <c r="C110" s="683"/>
      <c r="D110" s="685"/>
    </row>
    <row r="111" spans="3:4" s="680" customFormat="1" ht="16.5" customHeight="1" x14ac:dyDescent="0.25">
      <c r="C111" s="683"/>
      <c r="D111" s="685"/>
    </row>
    <row r="112" spans="3:4" s="680" customFormat="1" ht="27" customHeight="1" x14ac:dyDescent="0.25">
      <c r="C112" s="683"/>
      <c r="D112" s="685"/>
    </row>
  </sheetData>
  <mergeCells count="20">
    <mergeCell ref="A22:D22"/>
    <mergeCell ref="A30:D30"/>
    <mergeCell ref="A24:A25"/>
    <mergeCell ref="B24:B25"/>
    <mergeCell ref="A36:D36"/>
    <mergeCell ref="B32:B34"/>
    <mergeCell ref="A32:A34"/>
    <mergeCell ref="A27:D27"/>
    <mergeCell ref="B7:D7"/>
    <mergeCell ref="A1:D1"/>
    <mergeCell ref="A3:D3"/>
    <mergeCell ref="A4:D4"/>
    <mergeCell ref="B5:D5"/>
    <mergeCell ref="B6:D6"/>
    <mergeCell ref="A17:D17"/>
    <mergeCell ref="B8:D8"/>
    <mergeCell ref="B9:D9"/>
    <mergeCell ref="A10:D10"/>
    <mergeCell ref="A11:D11"/>
    <mergeCell ref="A12:D12"/>
  </mergeCells>
  <pageMargins left="0.39370078740157483" right="0.39370078740157483" top="0.59055118110236227" bottom="0.39370078740157483" header="0.31496062992125984" footer="0.31496062992125984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9"/>
  <sheetViews>
    <sheetView topLeftCell="A22" workbookViewId="0">
      <selection activeCell="H20" sqref="H20"/>
    </sheetView>
  </sheetViews>
  <sheetFormatPr defaultRowHeight="15.75" x14ac:dyDescent="0.25"/>
  <cols>
    <col min="1" max="1" width="30.140625" style="680" customWidth="1"/>
    <col min="2" max="2" width="36.5703125" style="680" customWidth="1"/>
    <col min="3" max="3" width="22" style="683" customWidth="1"/>
    <col min="4" max="4" width="4.42578125" style="685" customWidth="1"/>
  </cols>
  <sheetData>
    <row r="1" spans="1:4" ht="16.5" customHeight="1" x14ac:dyDescent="0.25">
      <c r="A1" s="1330" t="s">
        <v>567</v>
      </c>
      <c r="B1" s="1330"/>
      <c r="C1" s="1330"/>
      <c r="D1" s="1330"/>
    </row>
    <row r="2" spans="1:4" ht="12.75" customHeight="1" x14ac:dyDescent="0.25">
      <c r="A2" s="815"/>
      <c r="B2" s="815"/>
      <c r="C2" s="815"/>
      <c r="D2" s="815"/>
    </row>
    <row r="3" spans="1:4" ht="18.75" customHeight="1" x14ac:dyDescent="0.3">
      <c r="A3" s="1368" t="s">
        <v>643</v>
      </c>
      <c r="B3" s="1368"/>
      <c r="C3" s="1368"/>
      <c r="D3" s="1368"/>
    </row>
    <row r="4" spans="1:4" ht="21.75" customHeight="1" x14ac:dyDescent="0.25">
      <c r="A4" s="1369" t="s">
        <v>561</v>
      </c>
      <c r="B4" s="1369"/>
      <c r="C4" s="1369"/>
      <c r="D4" s="1369"/>
    </row>
    <row r="5" spans="1:4" ht="61.5" customHeight="1" x14ac:dyDescent="0.25">
      <c r="A5" s="771" t="s">
        <v>552</v>
      </c>
      <c r="B5" s="1366" t="s">
        <v>599</v>
      </c>
      <c r="C5" s="1366"/>
      <c r="D5" s="1366"/>
    </row>
    <row r="6" spans="1:4" ht="42.75" customHeight="1" x14ac:dyDescent="0.25">
      <c r="A6" s="771" t="s">
        <v>591</v>
      </c>
      <c r="B6" s="1366" t="s">
        <v>592</v>
      </c>
      <c r="C6" s="1367"/>
      <c r="D6" s="816"/>
    </row>
    <row r="7" spans="1:4" ht="41.25" customHeight="1" x14ac:dyDescent="0.25">
      <c r="A7" s="772" t="s">
        <v>553</v>
      </c>
      <c r="B7" s="1367" t="s">
        <v>585</v>
      </c>
      <c r="C7" s="1367"/>
      <c r="D7" s="1367"/>
    </row>
    <row r="8" spans="1:4" ht="37.5" customHeight="1" x14ac:dyDescent="0.25">
      <c r="A8" s="772" t="s">
        <v>554</v>
      </c>
      <c r="B8" s="1367" t="s">
        <v>586</v>
      </c>
      <c r="C8" s="1367"/>
      <c r="D8" s="1367"/>
    </row>
    <row r="9" spans="1:4" ht="47.25" customHeight="1" x14ac:dyDescent="0.25">
      <c r="A9" s="771" t="s">
        <v>555</v>
      </c>
      <c r="B9" s="1366" t="s">
        <v>587</v>
      </c>
      <c r="C9" s="1366"/>
      <c r="D9" s="1366"/>
    </row>
    <row r="10" spans="1:4" ht="18.75" x14ac:dyDescent="0.3">
      <c r="A10" s="1372" t="s">
        <v>13</v>
      </c>
      <c r="B10" s="1372"/>
      <c r="C10" s="1372"/>
      <c r="D10" s="1372"/>
    </row>
    <row r="11" spans="1:4" ht="37.5" customHeight="1" x14ac:dyDescent="0.25">
      <c r="A11" s="1373" t="s">
        <v>562</v>
      </c>
      <c r="B11" s="1373"/>
      <c r="C11" s="1373"/>
      <c r="D11" s="1373"/>
    </row>
    <row r="12" spans="1:4" ht="21" customHeight="1" x14ac:dyDescent="0.25">
      <c r="A12" s="1374" t="s">
        <v>576</v>
      </c>
      <c r="B12" s="1375"/>
      <c r="C12" s="1375"/>
      <c r="D12" s="1376"/>
    </row>
    <row r="13" spans="1:4" ht="16.5" customHeight="1" x14ac:dyDescent="0.25">
      <c r="A13" s="1377" t="s">
        <v>644</v>
      </c>
      <c r="B13" s="1377" t="s">
        <v>575</v>
      </c>
      <c r="C13" s="1370" t="s">
        <v>442</v>
      </c>
      <c r="D13" s="1370">
        <v>11</v>
      </c>
    </row>
    <row r="14" spans="1:4" ht="19.5" customHeight="1" x14ac:dyDescent="0.25">
      <c r="A14" s="1378"/>
      <c r="B14" s="1378"/>
      <c r="C14" s="1371"/>
      <c r="D14" s="1371"/>
    </row>
    <row r="15" spans="1:4" ht="36.75" customHeight="1" x14ac:dyDescent="0.25">
      <c r="A15" s="1378"/>
      <c r="B15" s="1378"/>
      <c r="C15" s="818" t="s">
        <v>584</v>
      </c>
      <c r="D15" s="818">
        <v>1</v>
      </c>
    </row>
    <row r="16" spans="1:4" ht="36.75" customHeight="1" x14ac:dyDescent="0.25">
      <c r="A16" s="1334"/>
      <c r="B16" s="1334"/>
      <c r="C16" s="824" t="s">
        <v>342</v>
      </c>
      <c r="D16" s="824">
        <v>2</v>
      </c>
    </row>
    <row r="17" spans="1:4" ht="35.25" customHeight="1" x14ac:dyDescent="0.25">
      <c r="A17" s="819" t="s">
        <v>646</v>
      </c>
      <c r="B17" s="819" t="s">
        <v>647</v>
      </c>
      <c r="C17" s="818" t="s">
        <v>342</v>
      </c>
      <c r="D17" s="818">
        <v>2</v>
      </c>
    </row>
    <row r="18" spans="1:4" ht="19.5" customHeight="1" x14ac:dyDescent="0.25">
      <c r="A18" s="819"/>
      <c r="B18" s="819"/>
      <c r="C18" s="818"/>
      <c r="D18" s="820">
        <f>SUM( D13:D17)</f>
        <v>16</v>
      </c>
    </row>
    <row r="19" spans="1:4" ht="15" customHeight="1" x14ac:dyDescent="0.25">
      <c r="A19" s="1374" t="s">
        <v>550</v>
      </c>
      <c r="B19" s="1375"/>
      <c r="C19" s="1375"/>
      <c r="D19" s="1376"/>
    </row>
    <row r="20" spans="1:4" ht="37.5" x14ac:dyDescent="0.25">
      <c r="A20" s="1377" t="s">
        <v>645</v>
      </c>
      <c r="B20" s="1370" t="s">
        <v>575</v>
      </c>
      <c r="C20" s="821" t="s">
        <v>584</v>
      </c>
      <c r="D20" s="821">
        <v>4</v>
      </c>
    </row>
    <row r="21" spans="1:4" ht="37.5" x14ac:dyDescent="0.25">
      <c r="A21" s="1378"/>
      <c r="B21" s="1381"/>
      <c r="C21" s="779" t="s">
        <v>442</v>
      </c>
      <c r="D21" s="779">
        <v>6</v>
      </c>
    </row>
    <row r="22" spans="1:4" ht="18.75" x14ac:dyDescent="0.25">
      <c r="A22" s="1334"/>
      <c r="B22" s="1336"/>
      <c r="C22" s="779" t="s">
        <v>342</v>
      </c>
      <c r="D22" s="779">
        <v>5</v>
      </c>
    </row>
    <row r="23" spans="1:4" ht="18.75" x14ac:dyDescent="0.25">
      <c r="A23" s="778"/>
      <c r="B23" s="778"/>
      <c r="C23" s="778"/>
      <c r="D23" s="822">
        <f>SUM(D20:D22)</f>
        <v>15</v>
      </c>
    </row>
    <row r="24" spans="1:4" s="605" customFormat="1" ht="16.5" customHeight="1" x14ac:dyDescent="0.25">
      <c r="A24" s="1374" t="s">
        <v>460</v>
      </c>
      <c r="B24" s="1379"/>
      <c r="C24" s="1379"/>
      <c r="D24" s="1380"/>
    </row>
    <row r="25" spans="1:4" s="605" customFormat="1" ht="77.25" customHeight="1" x14ac:dyDescent="0.25">
      <c r="A25" s="778" t="s">
        <v>649</v>
      </c>
      <c r="B25" s="778" t="s">
        <v>579</v>
      </c>
      <c r="C25" s="778" t="s">
        <v>650</v>
      </c>
      <c r="D25" s="780">
        <v>1</v>
      </c>
    </row>
    <row r="26" spans="1:4" ht="37.5" x14ac:dyDescent="0.25">
      <c r="A26" s="778" t="s">
        <v>646</v>
      </c>
      <c r="B26" s="779" t="s">
        <v>647</v>
      </c>
      <c r="C26" s="779" t="s">
        <v>442</v>
      </c>
      <c r="D26" s="823">
        <v>5</v>
      </c>
    </row>
    <row r="27" spans="1:4" ht="16.5" customHeight="1" x14ac:dyDescent="0.25">
      <c r="A27" s="1377" t="s">
        <v>645</v>
      </c>
      <c r="B27" s="1370" t="s">
        <v>575</v>
      </c>
      <c r="C27" s="779" t="s">
        <v>349</v>
      </c>
      <c r="D27" s="823">
        <v>4</v>
      </c>
    </row>
    <row r="28" spans="1:4" ht="31.5" customHeight="1" x14ac:dyDescent="0.25">
      <c r="A28" s="1382"/>
      <c r="B28" s="1383"/>
      <c r="C28" s="779" t="s">
        <v>442</v>
      </c>
      <c r="D28" s="823">
        <v>3</v>
      </c>
    </row>
    <row r="29" spans="1:4" ht="35.25" customHeight="1" x14ac:dyDescent="0.25">
      <c r="A29" s="1382"/>
      <c r="B29" s="1383"/>
      <c r="C29" s="779" t="s">
        <v>584</v>
      </c>
      <c r="D29" s="823">
        <v>7</v>
      </c>
    </row>
    <row r="30" spans="1:4" ht="17.25" customHeight="1" x14ac:dyDescent="0.25">
      <c r="A30" s="1334"/>
      <c r="B30" s="1336"/>
      <c r="C30" s="779" t="s">
        <v>327</v>
      </c>
      <c r="D30" s="823">
        <v>7</v>
      </c>
    </row>
    <row r="31" spans="1:4" ht="18.75" customHeight="1" x14ac:dyDescent="0.25">
      <c r="A31" s="778"/>
      <c r="B31" s="778"/>
      <c r="C31" s="778"/>
      <c r="D31" s="822">
        <f>SUM(D25:D30)</f>
        <v>27</v>
      </c>
    </row>
    <row r="32" spans="1:4" ht="15" customHeight="1" x14ac:dyDescent="0.25">
      <c r="A32" s="1374" t="s">
        <v>648</v>
      </c>
      <c r="B32" s="1379"/>
      <c r="C32" s="1379"/>
      <c r="D32" s="1380"/>
    </row>
    <row r="33" spans="1:4" ht="22.5" customHeight="1" x14ac:dyDescent="0.25">
      <c r="A33" s="1377" t="s">
        <v>645</v>
      </c>
      <c r="B33" s="1370" t="s">
        <v>575</v>
      </c>
      <c r="C33" s="779" t="s">
        <v>349</v>
      </c>
      <c r="D33" s="779">
        <v>2</v>
      </c>
    </row>
    <row r="34" spans="1:4" ht="20.25" customHeight="1" x14ac:dyDescent="0.25">
      <c r="A34" s="1382"/>
      <c r="B34" s="1383"/>
      <c r="C34" s="779" t="s">
        <v>449</v>
      </c>
      <c r="D34" s="779">
        <v>12</v>
      </c>
    </row>
    <row r="35" spans="1:4" ht="38.25" customHeight="1" x14ac:dyDescent="0.25">
      <c r="A35" s="1382"/>
      <c r="B35" s="1383"/>
      <c r="C35" s="779" t="s">
        <v>442</v>
      </c>
      <c r="D35" s="779">
        <v>2</v>
      </c>
    </row>
    <row r="36" spans="1:4" ht="35.25" customHeight="1" x14ac:dyDescent="0.25">
      <c r="A36" s="1382"/>
      <c r="B36" s="1383"/>
      <c r="C36" s="779" t="s">
        <v>584</v>
      </c>
      <c r="D36" s="779">
        <v>15</v>
      </c>
    </row>
    <row r="37" spans="1:4" ht="18.75" customHeight="1" x14ac:dyDescent="0.25">
      <c r="A37" s="1334"/>
      <c r="B37" s="1336"/>
      <c r="C37" s="779" t="s">
        <v>327</v>
      </c>
      <c r="D37" s="779">
        <v>5</v>
      </c>
    </row>
    <row r="38" spans="1:4" ht="18.75" x14ac:dyDescent="0.25">
      <c r="A38" s="778"/>
      <c r="B38" s="778"/>
      <c r="C38" s="778"/>
      <c r="D38" s="822">
        <f>SUM(D33:D37)</f>
        <v>36</v>
      </c>
    </row>
    <row r="39" spans="1:4" ht="18.75" x14ac:dyDescent="0.25">
      <c r="A39" s="1374" t="s">
        <v>593</v>
      </c>
      <c r="B39" s="1379"/>
      <c r="C39" s="1379"/>
      <c r="D39" s="1380"/>
    </row>
    <row r="40" spans="1:4" ht="31.5" customHeight="1" x14ac:dyDescent="0.25">
      <c r="A40" s="1377" t="s">
        <v>645</v>
      </c>
      <c r="B40" s="1370" t="s">
        <v>575</v>
      </c>
      <c r="C40" s="779" t="s">
        <v>349</v>
      </c>
      <c r="D40" s="779">
        <v>10</v>
      </c>
    </row>
    <row r="41" spans="1:4" ht="31.5" customHeight="1" x14ac:dyDescent="0.25">
      <c r="A41" s="1382"/>
      <c r="B41" s="1383"/>
      <c r="C41" s="779" t="s">
        <v>442</v>
      </c>
      <c r="D41" s="779">
        <v>5</v>
      </c>
    </row>
    <row r="42" spans="1:4" ht="37.5" x14ac:dyDescent="0.25">
      <c r="A42" s="1384"/>
      <c r="B42" s="1385"/>
      <c r="C42" s="779" t="s">
        <v>584</v>
      </c>
      <c r="D42" s="779">
        <v>1</v>
      </c>
    </row>
    <row r="43" spans="1:4" ht="24" customHeight="1" x14ac:dyDescent="0.25">
      <c r="A43" s="778"/>
      <c r="B43" s="778"/>
      <c r="C43" s="778"/>
      <c r="D43" s="822">
        <f>SUM(D40:D42)</f>
        <v>16</v>
      </c>
    </row>
    <row r="44" spans="1:4" ht="18.75" x14ac:dyDescent="0.3">
      <c r="A44" s="788" t="s">
        <v>74</v>
      </c>
      <c r="B44" s="774"/>
      <c r="C44" s="789"/>
      <c r="D44" s="748"/>
    </row>
    <row r="45" spans="1:4" ht="18.75" x14ac:dyDescent="0.3">
      <c r="A45" s="775" t="s">
        <v>228</v>
      </c>
      <c r="B45" s="817"/>
      <c r="C45" s="789"/>
      <c r="D45" s="748"/>
    </row>
    <row r="46" spans="1:4" ht="18.75" x14ac:dyDescent="0.3">
      <c r="A46" s="775" t="s">
        <v>76</v>
      </c>
      <c r="B46" s="774"/>
      <c r="C46" s="789"/>
      <c r="D46" s="748"/>
    </row>
    <row r="47" spans="1:4" ht="19.5" customHeight="1" x14ac:dyDescent="0.3">
      <c r="A47" s="817" t="s">
        <v>549</v>
      </c>
      <c r="B47" s="776" t="s">
        <v>185</v>
      </c>
      <c r="C47" s="777"/>
      <c r="D47" s="748"/>
    </row>
    <row r="48" spans="1:4" ht="19.5" customHeight="1" x14ac:dyDescent="0.25">
      <c r="A48" s="775" t="s">
        <v>78</v>
      </c>
      <c r="B48" s="776">
        <f>SUM(D18+D23+D31+D38+D43)</f>
        <v>110</v>
      </c>
      <c r="C48" s="777"/>
      <c r="D48" s="748"/>
    </row>
    <row r="49" spans="1:4" ht="33" customHeight="1" x14ac:dyDescent="0.25">
      <c r="A49" s="776" t="s">
        <v>547</v>
      </c>
      <c r="B49" s="776">
        <f>SUM(D18+D23+D31+D38+D43)</f>
        <v>110</v>
      </c>
      <c r="C49" s="777"/>
      <c r="D49" s="748"/>
    </row>
    <row r="50" spans="1:4" ht="18.75" x14ac:dyDescent="0.25">
      <c r="A50" s="777" t="s">
        <v>551</v>
      </c>
      <c r="B50" s="776">
        <v>0</v>
      </c>
      <c r="C50" s="777"/>
      <c r="D50" s="748"/>
    </row>
    <row r="51" spans="1:4" ht="37.5" x14ac:dyDescent="0.25">
      <c r="A51" s="777" t="s">
        <v>560</v>
      </c>
      <c r="B51" s="776">
        <v>0</v>
      </c>
      <c r="C51" s="777"/>
      <c r="D51" s="748"/>
    </row>
    <row r="52" spans="1:4" ht="18.75" x14ac:dyDescent="0.25">
      <c r="A52" s="776" t="s">
        <v>79</v>
      </c>
      <c r="B52" s="777"/>
      <c r="C52" s="777"/>
      <c r="D52" s="753"/>
    </row>
    <row r="53" spans="1:4" ht="36.75" customHeight="1" x14ac:dyDescent="0.25">
      <c r="A53" s="777" t="s">
        <v>83</v>
      </c>
      <c r="B53" s="777"/>
      <c r="C53" s="777" t="s">
        <v>556</v>
      </c>
      <c r="D53" s="755"/>
    </row>
    <row r="54" spans="1:4" ht="51.75" customHeight="1" x14ac:dyDescent="0.25">
      <c r="A54" s="777" t="s">
        <v>236</v>
      </c>
      <c r="B54" s="777"/>
      <c r="C54" s="777" t="s">
        <v>594</v>
      </c>
      <c r="D54" s="756"/>
    </row>
    <row r="55" spans="1:4" ht="27.75" customHeight="1" x14ac:dyDescent="0.25">
      <c r="A55" s="777" t="s">
        <v>164</v>
      </c>
      <c r="B55" s="777"/>
      <c r="C55" s="777" t="s">
        <v>557</v>
      </c>
      <c r="D55" s="756"/>
    </row>
    <row r="56" spans="1:4" ht="18.75" x14ac:dyDescent="0.25">
      <c r="A56" s="777"/>
      <c r="B56" s="777"/>
      <c r="C56" s="777" t="s">
        <v>559</v>
      </c>
      <c r="D56" s="755"/>
    </row>
    <row r="57" spans="1:4" ht="20.25" customHeight="1" x14ac:dyDescent="0.25">
      <c r="A57" s="777"/>
      <c r="B57" s="777"/>
      <c r="C57" s="777" t="s">
        <v>558</v>
      </c>
      <c r="D57" s="756"/>
    </row>
    <row r="58" spans="1:4" ht="18" customHeight="1" x14ac:dyDescent="0.25">
      <c r="A58" s="777" t="s">
        <v>88</v>
      </c>
      <c r="B58" s="777"/>
      <c r="C58" s="777" t="s">
        <v>594</v>
      </c>
      <c r="D58" s="756"/>
    </row>
    <row r="59" spans="1:4" ht="21" customHeight="1" x14ac:dyDescent="0.25">
      <c r="A59" s="679"/>
      <c r="C59" s="679"/>
    </row>
    <row r="60" spans="1:4" ht="21" customHeight="1" x14ac:dyDescent="0.25"/>
    <row r="61" spans="1:4" ht="18.75" customHeight="1" x14ac:dyDescent="0.25"/>
    <row r="63" spans="1:4" ht="22.5" customHeight="1" x14ac:dyDescent="0.25"/>
    <row r="94" spans="3:4" s="680" customFormat="1" ht="31.5" customHeight="1" x14ac:dyDescent="0.25">
      <c r="C94" s="683"/>
      <c r="D94" s="685"/>
    </row>
    <row r="95" spans="3:4" s="680" customFormat="1" ht="17.25" customHeight="1" x14ac:dyDescent="0.25">
      <c r="C95" s="683"/>
      <c r="D95" s="685"/>
    </row>
    <row r="96" spans="3:4" s="680" customFormat="1" ht="17.25" customHeight="1" x14ac:dyDescent="0.25">
      <c r="C96" s="683"/>
      <c r="D96" s="685"/>
    </row>
    <row r="97" spans="3:4" s="680" customFormat="1" ht="17.25" customHeight="1" x14ac:dyDescent="0.25">
      <c r="C97" s="683"/>
      <c r="D97" s="685"/>
    </row>
    <row r="98" spans="3:4" s="680" customFormat="1" ht="16.5" customHeight="1" x14ac:dyDescent="0.25">
      <c r="C98" s="683"/>
      <c r="D98" s="685"/>
    </row>
    <row r="99" spans="3:4" s="680" customFormat="1" ht="27" customHeight="1" x14ac:dyDescent="0.25">
      <c r="C99" s="683"/>
      <c r="D99" s="685"/>
    </row>
  </sheetData>
  <mergeCells count="27">
    <mergeCell ref="A39:D39"/>
    <mergeCell ref="A40:A42"/>
    <mergeCell ref="B40:B42"/>
    <mergeCell ref="A33:A37"/>
    <mergeCell ref="B33:B37"/>
    <mergeCell ref="A19:D19"/>
    <mergeCell ref="A24:D24"/>
    <mergeCell ref="A32:D32"/>
    <mergeCell ref="A20:A22"/>
    <mergeCell ref="B20:B22"/>
    <mergeCell ref="A27:A30"/>
    <mergeCell ref="B27:B30"/>
    <mergeCell ref="D13:D14"/>
    <mergeCell ref="B7:D7"/>
    <mergeCell ref="B8:D8"/>
    <mergeCell ref="B9:D9"/>
    <mergeCell ref="A10:D10"/>
    <mergeCell ref="A11:D11"/>
    <mergeCell ref="A12:D12"/>
    <mergeCell ref="C13:C14"/>
    <mergeCell ref="A13:A16"/>
    <mergeCell ref="B13:B16"/>
    <mergeCell ref="B6:C6"/>
    <mergeCell ref="A1:D1"/>
    <mergeCell ref="A3:D3"/>
    <mergeCell ref="A4:D4"/>
    <mergeCell ref="B5:D5"/>
  </mergeCells>
  <pageMargins left="0.39370078740157483" right="0.39370078740157483" top="0.59055118110236227" bottom="0.39370078740157483" header="0.31496062992125984" footer="0.31496062992125984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topLeftCell="A13" workbookViewId="0">
      <selection activeCell="D15" sqref="D15"/>
    </sheetView>
  </sheetViews>
  <sheetFormatPr defaultRowHeight="15.75" x14ac:dyDescent="0.25"/>
  <cols>
    <col min="1" max="1" width="28.85546875" style="680" customWidth="1"/>
    <col min="2" max="2" width="38.7109375" style="680" customWidth="1"/>
    <col min="3" max="3" width="20.140625" style="683" customWidth="1"/>
    <col min="4" max="4" width="4.42578125" style="685" customWidth="1"/>
  </cols>
  <sheetData>
    <row r="1" spans="1:4" ht="16.5" customHeight="1" x14ac:dyDescent="0.25">
      <c r="A1" s="1344" t="s">
        <v>568</v>
      </c>
      <c r="B1" s="1344"/>
      <c r="C1" s="1344"/>
      <c r="D1" s="1344"/>
    </row>
    <row r="2" spans="1:4" ht="16.5" customHeight="1" x14ac:dyDescent="0.25">
      <c r="A2" s="741"/>
      <c r="B2" s="741"/>
      <c r="C2" s="741"/>
      <c r="D2" s="741"/>
    </row>
    <row r="3" spans="1:4" ht="13.5" customHeight="1" x14ac:dyDescent="0.25">
      <c r="A3" s="1331" t="s">
        <v>651</v>
      </c>
      <c r="B3" s="1331"/>
      <c r="C3" s="1331"/>
      <c r="D3" s="1331"/>
    </row>
    <row r="4" spans="1:4" ht="15.75" customHeight="1" x14ac:dyDescent="0.25">
      <c r="A4" s="1332" t="s">
        <v>561</v>
      </c>
      <c r="B4" s="1332"/>
      <c r="C4" s="1332"/>
      <c r="D4" s="1332"/>
    </row>
    <row r="5" spans="1:4" ht="6.75" customHeight="1" x14ac:dyDescent="0.25">
      <c r="A5" s="743"/>
      <c r="B5" s="743"/>
      <c r="C5" s="743"/>
      <c r="D5" s="743"/>
    </row>
    <row r="6" spans="1:4" ht="35.25" customHeight="1" x14ac:dyDescent="0.25">
      <c r="A6" s="707" t="s">
        <v>552</v>
      </c>
      <c r="B6" s="1327" t="s">
        <v>599</v>
      </c>
      <c r="C6" s="1327"/>
      <c r="D6" s="1327"/>
    </row>
    <row r="7" spans="1:4" ht="37.5" customHeight="1" x14ac:dyDescent="0.25">
      <c r="A7" s="708" t="s">
        <v>554</v>
      </c>
      <c r="B7" s="1326" t="s">
        <v>586</v>
      </c>
      <c r="C7" s="1326"/>
      <c r="D7" s="1326"/>
    </row>
    <row r="8" spans="1:4" ht="33.75" customHeight="1" x14ac:dyDescent="0.25">
      <c r="A8" s="707" t="s">
        <v>555</v>
      </c>
      <c r="B8" s="1327" t="s">
        <v>587</v>
      </c>
      <c r="C8" s="1327"/>
      <c r="D8" s="1327"/>
    </row>
    <row r="9" spans="1:4" ht="16.5" x14ac:dyDescent="0.25">
      <c r="A9" s="1328" t="s">
        <v>13</v>
      </c>
      <c r="B9" s="1328"/>
      <c r="C9" s="1328"/>
      <c r="D9" s="1328"/>
    </row>
    <row r="10" spans="1:4" ht="34.5" customHeight="1" x14ac:dyDescent="0.25">
      <c r="A10" s="1329" t="s">
        <v>562</v>
      </c>
      <c r="B10" s="1329"/>
      <c r="C10" s="1329"/>
      <c r="D10" s="1329"/>
    </row>
    <row r="11" spans="1:4" ht="15" customHeight="1" x14ac:dyDescent="0.25">
      <c r="A11" s="1323" t="s">
        <v>590</v>
      </c>
      <c r="B11" s="1354"/>
      <c r="C11" s="1354"/>
      <c r="D11" s="1355"/>
    </row>
    <row r="12" spans="1:4" ht="51" customHeight="1" x14ac:dyDescent="0.25">
      <c r="A12" s="1333" t="s">
        <v>652</v>
      </c>
      <c r="B12" s="1333" t="s">
        <v>579</v>
      </c>
      <c r="C12" s="825" t="s">
        <v>656</v>
      </c>
      <c r="D12" s="758">
        <v>1</v>
      </c>
    </row>
    <row r="13" spans="1:4" ht="36" customHeight="1" x14ac:dyDescent="0.25">
      <c r="A13" s="1351"/>
      <c r="B13" s="1351"/>
      <c r="C13" s="825" t="s">
        <v>655</v>
      </c>
      <c r="D13" s="758">
        <v>3</v>
      </c>
    </row>
    <row r="14" spans="1:4" ht="67.5" customHeight="1" x14ac:dyDescent="0.25">
      <c r="A14" s="1351"/>
      <c r="B14" s="1351"/>
      <c r="C14" s="825" t="s">
        <v>654</v>
      </c>
      <c r="D14" s="758">
        <v>1</v>
      </c>
    </row>
    <row r="15" spans="1:4" ht="49.5" customHeight="1" x14ac:dyDescent="0.25">
      <c r="A15" s="1351"/>
      <c r="B15" s="1351"/>
      <c r="C15" s="825" t="s">
        <v>653</v>
      </c>
      <c r="D15" s="758">
        <v>3</v>
      </c>
    </row>
    <row r="16" spans="1:4" ht="68.25" customHeight="1" x14ac:dyDescent="0.25">
      <c r="A16" s="1351"/>
      <c r="B16" s="1351"/>
      <c r="C16" s="825" t="s">
        <v>658</v>
      </c>
      <c r="D16" s="758">
        <v>2</v>
      </c>
    </row>
    <row r="17" spans="1:4" ht="64.5" customHeight="1" x14ac:dyDescent="0.25">
      <c r="A17" s="1351"/>
      <c r="B17" s="1351"/>
      <c r="C17" s="825" t="s">
        <v>657</v>
      </c>
      <c r="D17" s="758">
        <v>1</v>
      </c>
    </row>
    <row r="18" spans="1:4" ht="49.5" customHeight="1" x14ac:dyDescent="0.25">
      <c r="A18" s="1334"/>
      <c r="B18" s="1334"/>
      <c r="C18" s="825" t="s">
        <v>330</v>
      </c>
      <c r="D18" s="758">
        <v>2</v>
      </c>
    </row>
    <row r="19" spans="1:4" ht="16.5" x14ac:dyDescent="0.25">
      <c r="A19" s="744"/>
      <c r="B19" s="744" t="s">
        <v>185</v>
      </c>
      <c r="C19" s="744"/>
      <c r="D19" s="738">
        <f>SUM(D12:D18)</f>
        <v>13</v>
      </c>
    </row>
    <row r="20" spans="1:4" ht="16.5" x14ac:dyDescent="0.25">
      <c r="A20" s="759"/>
      <c r="B20" s="759"/>
      <c r="C20" s="759"/>
      <c r="D20" s="760"/>
    </row>
    <row r="21" spans="1:4" ht="16.5" x14ac:dyDescent="0.25">
      <c r="A21" s="722" t="s">
        <v>74</v>
      </c>
      <c r="B21" s="723"/>
      <c r="C21" s="724"/>
      <c r="D21" s="725"/>
    </row>
    <row r="22" spans="1:4" ht="16.5" x14ac:dyDescent="0.25">
      <c r="A22" s="726" t="s">
        <v>574</v>
      </c>
      <c r="B22" s="742"/>
      <c r="C22" s="724"/>
      <c r="D22" s="725"/>
    </row>
    <row r="23" spans="1:4" ht="16.5" x14ac:dyDescent="0.25">
      <c r="A23" s="726" t="s">
        <v>76</v>
      </c>
      <c r="B23" s="723"/>
      <c r="C23" s="724"/>
      <c r="D23" s="725"/>
    </row>
    <row r="24" spans="1:4" ht="18.75" customHeight="1" x14ac:dyDescent="0.25">
      <c r="A24" s="742" t="s">
        <v>549</v>
      </c>
      <c r="B24" s="729" t="s">
        <v>185</v>
      </c>
      <c r="C24" s="730"/>
      <c r="D24" s="725"/>
    </row>
    <row r="25" spans="1:4" ht="22.5" customHeight="1" x14ac:dyDescent="0.25">
      <c r="A25" s="726" t="s">
        <v>78</v>
      </c>
      <c r="B25" s="729">
        <f>D19</f>
        <v>13</v>
      </c>
      <c r="C25" s="730"/>
      <c r="D25" s="725"/>
    </row>
    <row r="26" spans="1:4" ht="33" x14ac:dyDescent="0.25">
      <c r="A26" s="729" t="s">
        <v>547</v>
      </c>
      <c r="B26" s="729">
        <v>13</v>
      </c>
      <c r="C26" s="730"/>
      <c r="D26" s="725"/>
    </row>
    <row r="27" spans="1:4" ht="33" x14ac:dyDescent="0.25">
      <c r="A27" s="730" t="s">
        <v>548</v>
      </c>
      <c r="B27" s="729">
        <v>0</v>
      </c>
      <c r="C27" s="730"/>
      <c r="D27" s="725"/>
    </row>
    <row r="28" spans="1:4" ht="16.5" x14ac:dyDescent="0.25">
      <c r="A28" s="730" t="s">
        <v>551</v>
      </c>
      <c r="B28" s="729" t="s">
        <v>185</v>
      </c>
      <c r="C28" s="730"/>
      <c r="D28" s="725"/>
    </row>
    <row r="29" spans="1:4" ht="30.75" customHeight="1" x14ac:dyDescent="0.25">
      <c r="A29" s="730" t="s">
        <v>560</v>
      </c>
      <c r="B29" s="729">
        <v>0</v>
      </c>
      <c r="C29" s="730"/>
      <c r="D29" s="725"/>
    </row>
    <row r="30" spans="1:4" ht="6.75" customHeight="1" x14ac:dyDescent="0.25">
      <c r="A30" s="730"/>
      <c r="B30" s="730"/>
      <c r="C30" s="730"/>
      <c r="D30" s="729"/>
    </row>
    <row r="31" spans="1:4" ht="16.5" customHeight="1" x14ac:dyDescent="0.25">
      <c r="A31" s="729" t="s">
        <v>79</v>
      </c>
      <c r="B31" s="730"/>
      <c r="C31" s="730"/>
      <c r="D31" s="730"/>
    </row>
    <row r="32" spans="1:4" ht="49.5" x14ac:dyDescent="0.25">
      <c r="A32" s="743" t="s">
        <v>569</v>
      </c>
      <c r="B32" s="730"/>
      <c r="C32" s="743"/>
      <c r="D32" s="731"/>
    </row>
    <row r="33" spans="1:4" ht="11.25" customHeight="1" x14ac:dyDescent="0.25">
      <c r="A33" s="730"/>
      <c r="B33" s="730"/>
      <c r="C33" s="730"/>
      <c r="D33" s="731"/>
    </row>
    <row r="34" spans="1:4" ht="47.25" customHeight="1" x14ac:dyDescent="0.25">
      <c r="A34" s="730" t="s">
        <v>83</v>
      </c>
      <c r="B34" s="730"/>
      <c r="C34" s="730" t="s">
        <v>556</v>
      </c>
      <c r="D34" s="731"/>
    </row>
    <row r="35" spans="1:4" ht="21" customHeight="1" x14ac:dyDescent="0.25">
      <c r="A35" s="730"/>
      <c r="B35" s="730"/>
      <c r="C35" s="724"/>
      <c r="D35" s="731"/>
    </row>
    <row r="36" spans="1:4" ht="21" customHeight="1" x14ac:dyDescent="0.25">
      <c r="A36" s="730" t="s">
        <v>164</v>
      </c>
      <c r="B36" s="730"/>
      <c r="C36" s="730" t="s">
        <v>185</v>
      </c>
      <c r="D36" s="731"/>
    </row>
    <row r="37" spans="1:4" ht="18.75" customHeight="1" x14ac:dyDescent="0.25">
      <c r="A37" s="730"/>
      <c r="B37" s="730"/>
      <c r="C37" s="730" t="s">
        <v>559</v>
      </c>
      <c r="D37" s="731"/>
    </row>
    <row r="38" spans="1:4" ht="19.5" customHeight="1" x14ac:dyDescent="0.25">
      <c r="A38" s="730"/>
      <c r="B38" s="730"/>
      <c r="C38" s="730" t="s">
        <v>558</v>
      </c>
      <c r="D38" s="731"/>
    </row>
    <row r="39" spans="1:4" ht="22.5" customHeight="1" x14ac:dyDescent="0.25">
      <c r="A39" s="730" t="s">
        <v>185</v>
      </c>
      <c r="B39" s="730"/>
      <c r="C39" s="730" t="s">
        <v>185</v>
      </c>
    </row>
    <row r="70" spans="3:4" s="680" customFormat="1" ht="31.5" customHeight="1" x14ac:dyDescent="0.25">
      <c r="C70" s="683"/>
      <c r="D70" s="685"/>
    </row>
    <row r="71" spans="3:4" s="680" customFormat="1" ht="17.25" customHeight="1" x14ac:dyDescent="0.25">
      <c r="C71" s="683"/>
      <c r="D71" s="685"/>
    </row>
    <row r="72" spans="3:4" s="680" customFormat="1" ht="17.25" customHeight="1" x14ac:dyDescent="0.25">
      <c r="C72" s="683"/>
      <c r="D72" s="685"/>
    </row>
    <row r="73" spans="3:4" s="680" customFormat="1" ht="17.25" customHeight="1" x14ac:dyDescent="0.25">
      <c r="C73" s="683"/>
      <c r="D73" s="685"/>
    </row>
    <row r="74" spans="3:4" s="680" customFormat="1" ht="16.5" customHeight="1" x14ac:dyDescent="0.25">
      <c r="C74" s="683"/>
      <c r="D74" s="685"/>
    </row>
    <row r="75" spans="3:4" s="680" customFormat="1" ht="27" customHeight="1" x14ac:dyDescent="0.25">
      <c r="C75" s="683"/>
      <c r="D75" s="685"/>
    </row>
  </sheetData>
  <mergeCells count="11">
    <mergeCell ref="A1:D1"/>
    <mergeCell ref="A3:D3"/>
    <mergeCell ref="A4:D4"/>
    <mergeCell ref="B6:D6"/>
    <mergeCell ref="A12:A18"/>
    <mergeCell ref="B12:B18"/>
    <mergeCell ref="A11:D11"/>
    <mergeCell ref="B7:D7"/>
    <mergeCell ref="B8:D8"/>
    <mergeCell ref="A9:D9"/>
    <mergeCell ref="A10:D10"/>
  </mergeCells>
  <pageMargins left="0.39370078740157483" right="0.39370078740157483" top="0.59055118110236227" bottom="0.39370078740157483" header="0.31496062992125984" footer="0.31496062992125984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workbookViewId="0">
      <selection activeCell="I25" sqref="I25"/>
    </sheetView>
  </sheetViews>
  <sheetFormatPr defaultRowHeight="15.75" x14ac:dyDescent="0.25"/>
  <cols>
    <col min="1" max="1" width="28.85546875" style="680" customWidth="1"/>
    <col min="2" max="2" width="38.28515625" style="680" bestFit="1" customWidth="1"/>
    <col min="3" max="3" width="20.140625" style="683" customWidth="1"/>
    <col min="4" max="4" width="4.42578125" style="685" customWidth="1"/>
  </cols>
  <sheetData>
    <row r="1" spans="1:4" ht="16.5" customHeight="1" x14ac:dyDescent="0.25">
      <c r="A1" s="1344" t="s">
        <v>570</v>
      </c>
      <c r="B1" s="1344"/>
      <c r="C1" s="1344"/>
      <c r="D1" s="1344"/>
    </row>
    <row r="2" spans="1:4" ht="9" customHeight="1" x14ac:dyDescent="0.25">
      <c r="A2" s="827"/>
      <c r="B2" s="827"/>
      <c r="C2" s="827"/>
      <c r="D2" s="827"/>
    </row>
    <row r="3" spans="1:4" ht="13.5" customHeight="1" x14ac:dyDescent="0.25">
      <c r="A3" s="1331" t="s">
        <v>659</v>
      </c>
      <c r="B3" s="1331"/>
      <c r="C3" s="1331"/>
      <c r="D3" s="1331"/>
    </row>
    <row r="4" spans="1:4" ht="19.5" customHeight="1" x14ac:dyDescent="0.25">
      <c r="A4" s="1332" t="s">
        <v>561</v>
      </c>
      <c r="B4" s="1332"/>
      <c r="C4" s="1332"/>
      <c r="D4" s="1332"/>
    </row>
    <row r="5" spans="1:4" ht="36" customHeight="1" x14ac:dyDescent="0.25">
      <c r="A5" s="707" t="s">
        <v>552</v>
      </c>
      <c r="B5" s="1327" t="s">
        <v>599</v>
      </c>
      <c r="C5" s="1327"/>
      <c r="D5" s="1327"/>
    </row>
    <row r="6" spans="1:4" ht="44.25" customHeight="1" x14ac:dyDescent="0.25">
      <c r="A6" s="707" t="s">
        <v>591</v>
      </c>
      <c r="B6" s="1327" t="s">
        <v>592</v>
      </c>
      <c r="C6" s="1388"/>
      <c r="D6" s="1389"/>
    </row>
    <row r="7" spans="1:4" ht="39.75" customHeight="1" x14ac:dyDescent="0.25">
      <c r="A7" s="708" t="s">
        <v>553</v>
      </c>
      <c r="B7" s="1326" t="s">
        <v>585</v>
      </c>
      <c r="C7" s="1326"/>
      <c r="D7" s="1326"/>
    </row>
    <row r="8" spans="1:4" ht="37.5" customHeight="1" x14ac:dyDescent="0.25">
      <c r="A8" s="708" t="s">
        <v>554</v>
      </c>
      <c r="B8" s="1326" t="s">
        <v>586</v>
      </c>
      <c r="C8" s="1326"/>
      <c r="D8" s="1326"/>
    </row>
    <row r="9" spans="1:4" ht="33.75" customHeight="1" x14ac:dyDescent="0.25">
      <c r="A9" s="707" t="s">
        <v>555</v>
      </c>
      <c r="B9" s="1327" t="s">
        <v>587</v>
      </c>
      <c r="C9" s="1327"/>
      <c r="D9" s="1327"/>
    </row>
    <row r="10" spans="1:4" ht="8.25" customHeight="1" x14ac:dyDescent="0.25">
      <c r="A10" s="602"/>
      <c r="B10" s="696"/>
      <c r="C10" s="696"/>
      <c r="D10" s="696"/>
    </row>
    <row r="11" spans="1:4" ht="16.5" x14ac:dyDescent="0.25">
      <c r="A11" s="1328" t="s">
        <v>13</v>
      </c>
      <c r="B11" s="1328"/>
      <c r="C11" s="1328"/>
      <c r="D11" s="1328"/>
    </row>
    <row r="12" spans="1:4" ht="23.25" customHeight="1" x14ac:dyDescent="0.25">
      <c r="A12" s="1329" t="s">
        <v>562</v>
      </c>
      <c r="B12" s="1329"/>
      <c r="C12" s="1329"/>
      <c r="D12" s="1329"/>
    </row>
    <row r="13" spans="1:4" ht="16.5" x14ac:dyDescent="0.25">
      <c r="A13" s="1323" t="s">
        <v>283</v>
      </c>
      <c r="B13" s="1337"/>
      <c r="C13" s="1337"/>
      <c r="D13" s="1338"/>
    </row>
    <row r="14" spans="1:4" ht="32.25" customHeight="1" x14ac:dyDescent="0.25">
      <c r="A14" s="714" t="s">
        <v>662</v>
      </c>
      <c r="B14" s="826" t="s">
        <v>575</v>
      </c>
      <c r="C14" s="826" t="s">
        <v>349</v>
      </c>
      <c r="D14" s="826">
        <v>1</v>
      </c>
    </row>
    <row r="15" spans="1:4" ht="45.75" customHeight="1" x14ac:dyDescent="0.25">
      <c r="A15" s="714" t="s">
        <v>663</v>
      </c>
      <c r="B15" s="826" t="s">
        <v>596</v>
      </c>
      <c r="C15" s="826" t="s">
        <v>285</v>
      </c>
      <c r="D15" s="826">
        <v>2</v>
      </c>
    </row>
    <row r="16" spans="1:4" ht="16.5" x14ac:dyDescent="0.25">
      <c r="A16" s="758"/>
      <c r="B16" s="758"/>
      <c r="C16" s="758"/>
      <c r="D16" s="738">
        <f>SUM(D14:D15)</f>
        <v>3</v>
      </c>
    </row>
    <row r="17" spans="1:4" ht="17.25" customHeight="1" x14ac:dyDescent="0.25">
      <c r="A17" s="1362" t="s">
        <v>460</v>
      </c>
      <c r="B17" s="1337"/>
      <c r="C17" s="1337"/>
      <c r="D17" s="1338"/>
    </row>
    <row r="18" spans="1:4" ht="17.25" customHeight="1" x14ac:dyDescent="0.25">
      <c r="A18" s="1333" t="s">
        <v>660</v>
      </c>
      <c r="B18" s="1333" t="s">
        <v>661</v>
      </c>
      <c r="C18" s="1333" t="s">
        <v>367</v>
      </c>
      <c r="D18" s="1386">
        <v>3</v>
      </c>
    </row>
    <row r="19" spans="1:4" ht="17.25" customHeight="1" x14ac:dyDescent="0.25">
      <c r="A19" s="1347"/>
      <c r="B19" s="1347"/>
      <c r="C19" s="1334"/>
      <c r="D19" s="1387"/>
    </row>
    <row r="20" spans="1:4" ht="17.25" customHeight="1" x14ac:dyDescent="0.25">
      <c r="A20" s="811"/>
      <c r="B20" s="811"/>
      <c r="C20" s="811"/>
      <c r="D20" s="715">
        <f>SUM(D18:D19)</f>
        <v>3</v>
      </c>
    </row>
    <row r="21" spans="1:4" ht="21.75" customHeight="1" x14ac:dyDescent="0.25">
      <c r="A21" s="1362" t="s">
        <v>461</v>
      </c>
      <c r="B21" s="1337"/>
      <c r="C21" s="1337"/>
      <c r="D21" s="1338"/>
    </row>
    <row r="22" spans="1:4" ht="15" x14ac:dyDescent="0.25">
      <c r="A22" s="1333" t="s">
        <v>660</v>
      </c>
      <c r="B22" s="1333" t="s">
        <v>661</v>
      </c>
      <c r="C22" s="1333" t="s">
        <v>367</v>
      </c>
      <c r="D22" s="1386">
        <v>1</v>
      </c>
    </row>
    <row r="23" spans="1:4" ht="18.75" customHeight="1" x14ac:dyDescent="0.25">
      <c r="A23" s="1347"/>
      <c r="B23" s="1347"/>
      <c r="C23" s="1334"/>
      <c r="D23" s="1387"/>
    </row>
    <row r="24" spans="1:4" ht="16.5" x14ac:dyDescent="0.25">
      <c r="A24" s="811"/>
      <c r="B24" s="811"/>
      <c r="C24" s="811"/>
      <c r="D24" s="715">
        <f>SUM(D22:D23)</f>
        <v>1</v>
      </c>
    </row>
    <row r="25" spans="1:4" ht="9" customHeight="1" x14ac:dyDescent="0.25">
      <c r="A25" s="761"/>
      <c r="B25" s="761"/>
      <c r="C25" s="761"/>
      <c r="D25" s="762"/>
    </row>
    <row r="26" spans="1:4" ht="18.75" customHeight="1" x14ac:dyDescent="0.25">
      <c r="A26" s="695" t="s">
        <v>78</v>
      </c>
      <c r="B26" s="681">
        <f>SUM(D16+D20+D24)</f>
        <v>7</v>
      </c>
      <c r="C26" s="687"/>
      <c r="D26" s="698"/>
    </row>
    <row r="27" spans="1:4" ht="28.5" x14ac:dyDescent="0.25">
      <c r="A27" s="681" t="s">
        <v>547</v>
      </c>
      <c r="B27" s="681">
        <f>SUM(D16+D20+D24)</f>
        <v>7</v>
      </c>
      <c r="C27" s="687"/>
      <c r="D27" s="698"/>
    </row>
    <row r="28" spans="1:4" ht="30" x14ac:dyDescent="0.25">
      <c r="A28" s="687" t="s">
        <v>548</v>
      </c>
      <c r="B28" s="681">
        <f>SUM(D16+D20+D24)</f>
        <v>7</v>
      </c>
      <c r="C28" s="687"/>
      <c r="D28" s="698"/>
    </row>
    <row r="29" spans="1:4" ht="15" x14ac:dyDescent="0.25">
      <c r="A29" s="687" t="s">
        <v>551</v>
      </c>
      <c r="B29" s="681">
        <v>0</v>
      </c>
      <c r="C29" s="687"/>
      <c r="D29" s="698"/>
    </row>
    <row r="30" spans="1:4" ht="15" x14ac:dyDescent="0.25">
      <c r="A30" s="687" t="s">
        <v>560</v>
      </c>
      <c r="B30" s="681">
        <v>0</v>
      </c>
      <c r="C30" s="687"/>
      <c r="D30" s="698"/>
    </row>
    <row r="31" spans="1:4" ht="8.25" customHeight="1" x14ac:dyDescent="0.25">
      <c r="A31" s="687"/>
      <c r="B31" s="697"/>
      <c r="C31" s="697"/>
      <c r="D31" s="467"/>
    </row>
    <row r="32" spans="1:4" ht="9.75" customHeight="1" x14ac:dyDescent="0.25">
      <c r="A32" s="467" t="s">
        <v>79</v>
      </c>
      <c r="B32" s="697"/>
      <c r="C32" s="697"/>
      <c r="D32" s="697"/>
    </row>
    <row r="33" spans="1:4" ht="8.25" customHeight="1" x14ac:dyDescent="0.25">
      <c r="A33" s="686" t="s">
        <v>185</v>
      </c>
      <c r="B33" s="687"/>
      <c r="C33" s="686"/>
      <c r="D33" s="684"/>
    </row>
    <row r="34" spans="1:4" ht="51" customHeight="1" x14ac:dyDescent="0.25">
      <c r="A34" s="730" t="s">
        <v>83</v>
      </c>
      <c r="B34" s="730"/>
      <c r="C34" s="730" t="s">
        <v>556</v>
      </c>
    </row>
    <row r="35" spans="1:4" ht="55.5" customHeight="1" x14ac:dyDescent="0.25">
      <c r="A35" s="730" t="s">
        <v>236</v>
      </c>
      <c r="B35" s="730"/>
      <c r="C35" s="730" t="s">
        <v>594</v>
      </c>
      <c r="D35" s="684"/>
    </row>
    <row r="36" spans="1:4" ht="11.25" customHeight="1" x14ac:dyDescent="0.25">
      <c r="A36" s="730"/>
      <c r="B36" s="730"/>
      <c r="C36" s="724"/>
    </row>
    <row r="37" spans="1:4" ht="22.5" customHeight="1" x14ac:dyDescent="0.25">
      <c r="A37" s="730" t="s">
        <v>164</v>
      </c>
      <c r="B37" s="730"/>
      <c r="C37" s="730" t="s">
        <v>557</v>
      </c>
      <c r="D37" s="684"/>
    </row>
    <row r="38" spans="1:4" ht="18.75" customHeight="1" x14ac:dyDescent="0.25">
      <c r="A38" s="730"/>
      <c r="B38" s="730"/>
      <c r="C38" s="730" t="s">
        <v>559</v>
      </c>
    </row>
    <row r="39" spans="1:4" ht="24" customHeight="1" x14ac:dyDescent="0.25">
      <c r="A39" s="730"/>
      <c r="B39" s="730"/>
      <c r="C39" s="730" t="s">
        <v>558</v>
      </c>
      <c r="D39" s="684"/>
    </row>
    <row r="40" spans="1:4" ht="18.75" customHeight="1" x14ac:dyDescent="0.25">
      <c r="A40" s="730" t="s">
        <v>88</v>
      </c>
      <c r="B40" s="730"/>
      <c r="C40" s="730" t="s">
        <v>594</v>
      </c>
    </row>
    <row r="41" spans="1:4" ht="21" customHeight="1" x14ac:dyDescent="0.25">
      <c r="A41" s="687" t="s">
        <v>185</v>
      </c>
      <c r="B41" s="679"/>
      <c r="C41" s="687" t="s">
        <v>185</v>
      </c>
    </row>
    <row r="42" spans="1:4" ht="21.75" customHeight="1" x14ac:dyDescent="0.25">
      <c r="A42" s="679"/>
      <c r="C42" s="679"/>
    </row>
    <row r="43" spans="1:4" ht="27.75" customHeight="1" x14ac:dyDescent="0.25"/>
    <row r="45" spans="1:4" ht="29.25" customHeight="1" x14ac:dyDescent="0.25"/>
    <row r="46" spans="1:4" ht="18" customHeight="1" x14ac:dyDescent="0.25"/>
    <row r="47" spans="1:4" ht="21" customHeight="1" x14ac:dyDescent="0.25"/>
    <row r="48" spans="1:4" ht="21" customHeight="1" x14ac:dyDescent="0.25"/>
    <row r="49" ht="18.75" customHeight="1" x14ac:dyDescent="0.25"/>
    <row r="51" ht="22.5" customHeight="1" x14ac:dyDescent="0.25"/>
    <row r="82" spans="3:4" s="680" customFormat="1" ht="31.5" customHeight="1" x14ac:dyDescent="0.25">
      <c r="C82" s="683"/>
      <c r="D82" s="685"/>
    </row>
    <row r="83" spans="3:4" s="680" customFormat="1" ht="17.25" customHeight="1" x14ac:dyDescent="0.25">
      <c r="C83" s="683"/>
      <c r="D83" s="685"/>
    </row>
    <row r="84" spans="3:4" s="680" customFormat="1" ht="17.25" customHeight="1" x14ac:dyDescent="0.25">
      <c r="C84" s="683"/>
      <c r="D84" s="685"/>
    </row>
    <row r="85" spans="3:4" s="680" customFormat="1" ht="17.25" customHeight="1" x14ac:dyDescent="0.25">
      <c r="C85" s="683"/>
      <c r="D85" s="685"/>
    </row>
    <row r="86" spans="3:4" s="680" customFormat="1" ht="16.5" customHeight="1" x14ac:dyDescent="0.25">
      <c r="C86" s="683"/>
      <c r="D86" s="685"/>
    </row>
    <row r="87" spans="3:4" s="680" customFormat="1" ht="27" customHeight="1" x14ac:dyDescent="0.25">
      <c r="C87" s="683"/>
      <c r="D87" s="685"/>
    </row>
  </sheetData>
  <mergeCells count="21">
    <mergeCell ref="B8:D8"/>
    <mergeCell ref="B9:D9"/>
    <mergeCell ref="A11:D11"/>
    <mergeCell ref="A12:D12"/>
    <mergeCell ref="A13:D13"/>
    <mergeCell ref="B7:D7"/>
    <mergeCell ref="A1:D1"/>
    <mergeCell ref="A3:D3"/>
    <mergeCell ref="A4:D4"/>
    <mergeCell ref="B5:D5"/>
    <mergeCell ref="B6:D6"/>
    <mergeCell ref="A22:A23"/>
    <mergeCell ref="B22:B23"/>
    <mergeCell ref="C22:C23"/>
    <mergeCell ref="D22:D23"/>
    <mergeCell ref="A17:D17"/>
    <mergeCell ref="A21:D21"/>
    <mergeCell ref="A18:A19"/>
    <mergeCell ref="B18:B19"/>
    <mergeCell ref="C18:C19"/>
    <mergeCell ref="D18:D19"/>
  </mergeCells>
  <pageMargins left="0.39370078740157483" right="0.39370078740157483" top="0.59055118110236227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2"/>
  <sheetViews>
    <sheetView workbookViewId="0">
      <selection activeCell="A10" sqref="A10:P11"/>
    </sheetView>
  </sheetViews>
  <sheetFormatPr defaultRowHeight="15" x14ac:dyDescent="0.25"/>
  <cols>
    <col min="1" max="2" width="9.140625" style="17"/>
    <col min="3" max="3" width="3.28515625" style="17" customWidth="1"/>
    <col min="4" max="4" width="1.42578125" style="17" customWidth="1"/>
    <col min="5" max="5" width="7.5703125" style="17" customWidth="1"/>
    <col min="6" max="6" width="5.85546875" style="17" customWidth="1"/>
    <col min="7" max="7" width="4.7109375" style="17" customWidth="1"/>
    <col min="8" max="8" width="4.28515625" style="17" customWidth="1"/>
    <col min="9" max="9" width="2.85546875" style="17" customWidth="1"/>
    <col min="10" max="10" width="2" style="17" customWidth="1"/>
    <col min="11" max="11" width="4.7109375" style="17" customWidth="1"/>
    <col min="12" max="12" width="4.85546875" style="17" customWidth="1"/>
    <col min="13" max="13" width="7" style="17" customWidth="1"/>
    <col min="14" max="14" width="6.140625" style="17" customWidth="1"/>
    <col min="15" max="15" width="6.7109375" style="17" customWidth="1"/>
    <col min="16" max="16" width="7" style="17" customWidth="1"/>
  </cols>
  <sheetData>
    <row r="1" spans="1:16" ht="3.75" customHeight="1" x14ac:dyDescent="0.25"/>
    <row r="2" spans="1:16" ht="18.75" x14ac:dyDescent="0.3">
      <c r="A2" s="883" t="s">
        <v>114</v>
      </c>
      <c r="B2" s="883"/>
      <c r="C2" s="883"/>
      <c r="D2" s="883"/>
      <c r="E2" s="883"/>
      <c r="F2" s="883"/>
      <c r="G2" s="883"/>
      <c r="H2" s="883"/>
      <c r="I2" s="883"/>
      <c r="J2" s="883"/>
      <c r="K2" s="883"/>
      <c r="L2" s="883"/>
      <c r="M2" s="883"/>
      <c r="N2" s="883"/>
      <c r="O2" s="883"/>
      <c r="P2" s="883"/>
    </row>
    <row r="3" spans="1:16" ht="9.75" customHeight="1" x14ac:dyDescent="0.2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4" spans="1:16" ht="41.25" customHeight="1" x14ac:dyDescent="0.25">
      <c r="A4" s="859" t="s">
        <v>0</v>
      </c>
      <c r="B4" s="859"/>
      <c r="C4" s="859"/>
      <c r="D4" s="859"/>
      <c r="E4" s="859"/>
      <c r="F4" s="859"/>
      <c r="G4" s="859"/>
      <c r="H4" s="859"/>
      <c r="I4" s="859"/>
      <c r="J4" s="859"/>
      <c r="K4" s="859"/>
      <c r="L4" s="859"/>
      <c r="M4" s="859"/>
      <c r="N4" s="859"/>
      <c r="O4" s="859"/>
      <c r="P4" s="859"/>
    </row>
    <row r="5" spans="1:16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x14ac:dyDescent="0.25">
      <c r="A6" s="836" t="s">
        <v>116</v>
      </c>
      <c r="B6" s="836"/>
      <c r="C6" s="836"/>
      <c r="D6" s="836"/>
      <c r="E6" s="836"/>
      <c r="F6" s="836"/>
    </row>
    <row r="7" spans="1:16" x14ac:dyDescent="0.25">
      <c r="A7" s="836" t="s">
        <v>2</v>
      </c>
      <c r="B7" s="836"/>
      <c r="C7" s="836"/>
      <c r="D7" s="836"/>
      <c r="E7" s="67"/>
    </row>
    <row r="9" spans="1:16" x14ac:dyDescent="0.25">
      <c r="A9" s="839" t="s">
        <v>3</v>
      </c>
      <c r="B9" s="839"/>
      <c r="C9" s="839"/>
      <c r="D9" s="839"/>
      <c r="E9" s="839"/>
      <c r="F9" s="839"/>
    </row>
    <row r="10" spans="1:16" x14ac:dyDescent="0.25">
      <c r="A10" s="860" t="s">
        <v>4</v>
      </c>
      <c r="B10" s="860"/>
      <c r="C10" s="860"/>
      <c r="D10" s="860"/>
      <c r="E10" s="860"/>
      <c r="F10" s="842" t="s">
        <v>5</v>
      </c>
      <c r="G10" s="842"/>
      <c r="H10" s="842"/>
      <c r="I10" s="842"/>
      <c r="J10" s="842"/>
      <c r="K10" s="842"/>
      <c r="L10" s="842"/>
      <c r="M10" s="842"/>
      <c r="N10" s="842"/>
      <c r="O10" s="842"/>
      <c r="P10" s="842"/>
    </row>
    <row r="11" spans="1:16" ht="30" customHeight="1" x14ac:dyDescent="0.25">
      <c r="F11" s="842"/>
      <c r="G11" s="842"/>
      <c r="H11" s="842"/>
      <c r="I11" s="842"/>
      <c r="J11" s="842"/>
      <c r="K11" s="842"/>
      <c r="L11" s="842"/>
      <c r="M11" s="842"/>
      <c r="N11" s="842"/>
      <c r="O11" s="842"/>
      <c r="P11" s="842"/>
    </row>
    <row r="12" spans="1:16" x14ac:dyDescent="0.25"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</row>
    <row r="13" spans="1:16" ht="28.5" customHeight="1" x14ac:dyDescent="0.25">
      <c r="A13" s="860" t="s">
        <v>10</v>
      </c>
      <c r="B13" s="860"/>
      <c r="C13" s="860"/>
      <c r="D13" s="860"/>
      <c r="E13" s="860"/>
      <c r="F13" s="842" t="s">
        <v>8</v>
      </c>
      <c r="G13" s="842"/>
      <c r="H13" s="842"/>
      <c r="I13" s="842"/>
      <c r="J13" s="842"/>
      <c r="K13" s="842"/>
      <c r="L13" s="842"/>
      <c r="M13" s="842"/>
      <c r="N13" s="842"/>
      <c r="O13" s="842"/>
      <c r="P13" s="842"/>
    </row>
    <row r="14" spans="1:16" ht="12" customHeight="1" x14ac:dyDescent="0.25">
      <c r="A14" s="78"/>
      <c r="B14" s="78"/>
      <c r="C14" s="78"/>
      <c r="D14" s="78"/>
      <c r="E14" s="78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</row>
    <row r="15" spans="1:16" ht="28.5" customHeight="1" x14ac:dyDescent="0.25">
      <c r="A15" s="842" t="s">
        <v>9</v>
      </c>
      <c r="B15" s="842"/>
      <c r="C15" s="842"/>
      <c r="D15" s="842"/>
      <c r="E15" s="76"/>
      <c r="F15" s="842" t="s">
        <v>7</v>
      </c>
      <c r="G15" s="842"/>
      <c r="H15" s="842"/>
      <c r="I15" s="842"/>
      <c r="J15" s="842"/>
      <c r="K15" s="842"/>
      <c r="L15" s="842"/>
      <c r="M15" s="842"/>
      <c r="N15" s="842"/>
      <c r="O15" s="842"/>
      <c r="P15" s="842"/>
    </row>
    <row r="17" spans="1:16" ht="33.75" customHeight="1" x14ac:dyDescent="0.25">
      <c r="A17" s="860" t="s">
        <v>11</v>
      </c>
      <c r="B17" s="860"/>
      <c r="C17" s="860"/>
      <c r="D17" s="860"/>
      <c r="E17" s="860"/>
      <c r="F17" s="842" t="s">
        <v>12</v>
      </c>
      <c r="G17" s="842"/>
      <c r="H17" s="842"/>
      <c r="I17" s="842"/>
      <c r="J17" s="842"/>
      <c r="K17" s="842"/>
      <c r="L17" s="842"/>
      <c r="M17" s="842"/>
      <c r="N17" s="842"/>
      <c r="O17" s="842"/>
      <c r="P17" s="842"/>
    </row>
    <row r="19" spans="1:16" x14ac:dyDescent="0.25">
      <c r="A19" s="885" t="s">
        <v>13</v>
      </c>
      <c r="B19" s="885"/>
      <c r="C19" s="885"/>
      <c r="D19" s="885"/>
      <c r="E19" s="885"/>
      <c r="F19" s="885"/>
      <c r="G19" s="885"/>
      <c r="H19" s="885"/>
      <c r="I19" s="885"/>
      <c r="J19" s="885"/>
      <c r="K19" s="885"/>
      <c r="L19" s="885"/>
      <c r="M19" s="885"/>
      <c r="N19" s="885"/>
      <c r="O19" s="885"/>
      <c r="P19" s="885"/>
    </row>
    <row r="20" spans="1:16" ht="6.75" customHeight="1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</row>
    <row r="21" spans="1:16" ht="61.5" customHeight="1" x14ac:dyDescent="0.25">
      <c r="A21" s="909" t="s">
        <v>117</v>
      </c>
      <c r="B21" s="909"/>
      <c r="C21" s="909"/>
      <c r="D21" s="909"/>
      <c r="E21" s="909"/>
      <c r="F21" s="909"/>
      <c r="G21" s="909"/>
      <c r="H21" s="909"/>
      <c r="I21" s="909"/>
      <c r="J21" s="909"/>
      <c r="K21" s="909"/>
      <c r="L21" s="909"/>
      <c r="M21" s="909"/>
      <c r="N21" s="909"/>
      <c r="O21" s="909"/>
      <c r="P21" s="909"/>
    </row>
    <row r="22" spans="1:16" x14ac:dyDescent="0.25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</row>
    <row r="23" spans="1:16" x14ac:dyDescent="0.25">
      <c r="A23" s="877" t="s">
        <v>17</v>
      </c>
      <c r="B23" s="878"/>
      <c r="C23" s="878"/>
      <c r="D23" s="879"/>
      <c r="E23" s="875" t="s">
        <v>15</v>
      </c>
      <c r="F23" s="876"/>
      <c r="G23" s="886" t="s">
        <v>131</v>
      </c>
      <c r="H23" s="887"/>
      <c r="I23" s="887"/>
      <c r="J23" s="887"/>
      <c r="K23" s="887"/>
      <c r="L23" s="888"/>
      <c r="M23" s="906" t="s">
        <v>16</v>
      </c>
      <c r="N23" s="907"/>
      <c r="O23" s="907"/>
      <c r="P23" s="908"/>
    </row>
    <row r="24" spans="1:16" x14ac:dyDescent="0.25">
      <c r="A24" s="880"/>
      <c r="B24" s="881"/>
      <c r="C24" s="881"/>
      <c r="D24" s="882"/>
      <c r="E24" s="875" t="s">
        <v>18</v>
      </c>
      <c r="F24" s="876"/>
      <c r="G24" s="20" t="s">
        <v>29</v>
      </c>
      <c r="H24" s="20" t="s">
        <v>27</v>
      </c>
      <c r="I24" s="875" t="s">
        <v>28</v>
      </c>
      <c r="J24" s="876"/>
      <c r="K24" s="21" t="s">
        <v>50</v>
      </c>
      <c r="L24" s="21" t="s">
        <v>51</v>
      </c>
      <c r="M24" s="21" t="s">
        <v>50</v>
      </c>
      <c r="N24" s="22" t="s">
        <v>19</v>
      </c>
      <c r="O24" s="22" t="s">
        <v>20</v>
      </c>
      <c r="P24" s="23" t="s">
        <v>126</v>
      </c>
    </row>
    <row r="25" spans="1:16" x14ac:dyDescent="0.25">
      <c r="A25" s="910" t="s">
        <v>21</v>
      </c>
      <c r="B25" s="911"/>
      <c r="C25" s="911"/>
      <c r="D25" s="912"/>
      <c r="E25" s="25" t="s">
        <v>22</v>
      </c>
      <c r="F25" s="25">
        <v>0</v>
      </c>
      <c r="G25" s="26"/>
      <c r="H25" s="26"/>
      <c r="I25" s="845">
        <v>1</v>
      </c>
      <c r="J25" s="846"/>
      <c r="K25" s="26"/>
      <c r="L25" s="26"/>
      <c r="M25" s="26"/>
      <c r="N25" s="25">
        <v>1</v>
      </c>
      <c r="O25" s="25">
        <v>75</v>
      </c>
      <c r="P25" s="28"/>
    </row>
    <row r="26" spans="1:16" x14ac:dyDescent="0.25">
      <c r="A26" s="913"/>
      <c r="B26" s="914"/>
      <c r="C26" s="914"/>
      <c r="D26" s="915"/>
      <c r="E26" s="29" t="s">
        <v>18</v>
      </c>
      <c r="F26" s="25">
        <v>0</v>
      </c>
      <c r="G26" s="70"/>
      <c r="H26" s="27"/>
      <c r="I26" s="845"/>
      <c r="J26" s="846"/>
      <c r="K26" s="64"/>
      <c r="L26" s="64"/>
      <c r="M26" s="64"/>
      <c r="N26" s="25"/>
      <c r="O26" s="25"/>
      <c r="P26" s="28"/>
    </row>
    <row r="27" spans="1:16" x14ac:dyDescent="0.25">
      <c r="A27" s="916" t="s">
        <v>48</v>
      </c>
      <c r="B27" s="917"/>
      <c r="C27" s="917"/>
      <c r="D27" s="918"/>
      <c r="E27" s="32" t="s">
        <v>22</v>
      </c>
      <c r="F27" s="25">
        <v>0</v>
      </c>
      <c r="G27" s="26"/>
      <c r="H27" s="26"/>
      <c r="I27" s="845">
        <v>1</v>
      </c>
      <c r="J27" s="846"/>
      <c r="K27" s="64"/>
      <c r="L27" s="64"/>
      <c r="M27" s="64"/>
      <c r="N27" s="25"/>
      <c r="O27" s="25">
        <v>1</v>
      </c>
      <c r="P27" s="28"/>
    </row>
    <row r="28" spans="1:16" x14ac:dyDescent="0.25">
      <c r="A28" s="919"/>
      <c r="B28" s="920"/>
      <c r="C28" s="920"/>
      <c r="D28" s="921"/>
      <c r="E28" s="32" t="s">
        <v>18</v>
      </c>
      <c r="F28" s="25">
        <v>0</v>
      </c>
      <c r="G28" s="26"/>
      <c r="H28" s="27">
        <v>1</v>
      </c>
      <c r="I28" s="845"/>
      <c r="J28" s="846"/>
      <c r="K28" s="64"/>
      <c r="L28" s="64">
        <v>6</v>
      </c>
      <c r="M28" s="64"/>
      <c r="N28" s="25"/>
      <c r="O28" s="25"/>
      <c r="P28" s="28"/>
    </row>
    <row r="29" spans="1:16" x14ac:dyDescent="0.25">
      <c r="A29" s="916" t="s">
        <v>37</v>
      </c>
      <c r="B29" s="917"/>
      <c r="C29" s="917"/>
      <c r="D29" s="918"/>
      <c r="E29" s="32" t="s">
        <v>22</v>
      </c>
      <c r="F29" s="25">
        <v>0</v>
      </c>
      <c r="G29" s="26"/>
      <c r="H29" s="27"/>
      <c r="I29" s="63"/>
      <c r="J29" s="64"/>
      <c r="K29" s="64"/>
      <c r="L29" s="64">
        <v>3</v>
      </c>
      <c r="M29" s="64"/>
      <c r="N29" s="25"/>
      <c r="O29" s="25"/>
      <c r="P29" s="28"/>
    </row>
    <row r="30" spans="1:16" x14ac:dyDescent="0.25">
      <c r="A30" s="919"/>
      <c r="B30" s="920"/>
      <c r="C30" s="920"/>
      <c r="D30" s="921"/>
      <c r="E30" s="32" t="s">
        <v>18</v>
      </c>
      <c r="F30" s="25">
        <v>0</v>
      </c>
      <c r="G30" s="26"/>
      <c r="H30" s="27"/>
      <c r="I30" s="63"/>
      <c r="J30" s="64"/>
      <c r="K30" s="64"/>
      <c r="L30" s="64"/>
      <c r="M30" s="64"/>
      <c r="N30" s="25"/>
      <c r="O30" s="25"/>
      <c r="P30" s="28"/>
    </row>
    <row r="31" spans="1:16" x14ac:dyDescent="0.25">
      <c r="A31" s="922" t="s">
        <v>118</v>
      </c>
      <c r="B31" s="922"/>
      <c r="C31" s="922"/>
      <c r="D31" s="922"/>
      <c r="E31" s="32" t="s">
        <v>22</v>
      </c>
      <c r="F31" s="25">
        <v>3</v>
      </c>
      <c r="G31" s="26"/>
      <c r="H31" s="27"/>
      <c r="I31" s="845"/>
      <c r="J31" s="846"/>
      <c r="K31" s="26"/>
      <c r="L31" s="26"/>
      <c r="M31" s="26"/>
      <c r="N31" s="25"/>
      <c r="O31" s="25"/>
      <c r="P31" s="28"/>
    </row>
    <row r="32" spans="1:16" x14ac:dyDescent="0.25">
      <c r="A32" s="922"/>
      <c r="B32" s="922"/>
      <c r="C32" s="922"/>
      <c r="D32" s="922"/>
      <c r="E32" s="32" t="s">
        <v>18</v>
      </c>
      <c r="F32" s="25">
        <v>0</v>
      </c>
      <c r="G32" s="26"/>
      <c r="H32" s="27"/>
      <c r="I32" s="845"/>
      <c r="J32" s="846"/>
      <c r="K32" s="26"/>
      <c r="L32" s="26"/>
      <c r="M32" s="26"/>
      <c r="N32" s="25"/>
      <c r="O32" s="25"/>
      <c r="P32" s="28"/>
    </row>
    <row r="33" spans="1:25" x14ac:dyDescent="0.25">
      <c r="A33" s="916" t="s">
        <v>103</v>
      </c>
      <c r="B33" s="917"/>
      <c r="C33" s="917"/>
      <c r="D33" s="918"/>
      <c r="E33" s="32" t="s">
        <v>22</v>
      </c>
      <c r="F33" s="25">
        <v>0</v>
      </c>
      <c r="G33" s="26"/>
      <c r="H33" s="27"/>
      <c r="I33" s="63"/>
      <c r="J33" s="64"/>
      <c r="K33" s="64"/>
      <c r="L33" s="64"/>
      <c r="M33" s="64"/>
      <c r="N33" s="25"/>
      <c r="O33" s="25"/>
      <c r="P33" s="28"/>
    </row>
    <row r="34" spans="1:25" x14ac:dyDescent="0.25">
      <c r="A34" s="919"/>
      <c r="B34" s="920"/>
      <c r="C34" s="920"/>
      <c r="D34" s="921"/>
      <c r="E34" s="32" t="s">
        <v>18</v>
      </c>
      <c r="F34" s="25">
        <v>58</v>
      </c>
      <c r="G34" s="26"/>
      <c r="H34" s="27"/>
      <c r="I34" s="63"/>
      <c r="J34" s="64"/>
      <c r="K34" s="64"/>
      <c r="L34" s="64"/>
      <c r="M34" s="64"/>
      <c r="N34" s="25"/>
      <c r="O34" s="25"/>
      <c r="P34" s="28"/>
    </row>
    <row r="35" spans="1:25" x14ac:dyDescent="0.25">
      <c r="A35" s="910" t="s">
        <v>31</v>
      </c>
      <c r="B35" s="911"/>
      <c r="C35" s="911"/>
      <c r="D35" s="912"/>
      <c r="E35" s="28" t="s">
        <v>22</v>
      </c>
      <c r="F35" s="25">
        <v>0</v>
      </c>
      <c r="G35" s="26"/>
      <c r="H35" s="27"/>
      <c r="I35" s="845"/>
      <c r="J35" s="846"/>
      <c r="K35" s="64"/>
      <c r="L35" s="64">
        <v>1</v>
      </c>
      <c r="M35" s="64"/>
      <c r="N35" s="25"/>
      <c r="O35" s="25"/>
      <c r="P35" s="28"/>
    </row>
    <row r="36" spans="1:25" x14ac:dyDescent="0.25">
      <c r="A36" s="913"/>
      <c r="B36" s="914"/>
      <c r="C36" s="914"/>
      <c r="D36" s="915"/>
      <c r="E36" s="32" t="s">
        <v>18</v>
      </c>
      <c r="F36" s="25">
        <v>0</v>
      </c>
      <c r="G36" s="26"/>
      <c r="H36" s="27"/>
      <c r="I36" s="845"/>
      <c r="J36" s="846"/>
      <c r="K36" s="64"/>
      <c r="L36" s="64"/>
      <c r="M36" s="64"/>
      <c r="N36" s="25"/>
      <c r="O36" s="34"/>
      <c r="P36" s="35"/>
    </row>
    <row r="37" spans="1:25" x14ac:dyDescent="0.25">
      <c r="A37" s="910" t="s">
        <v>38</v>
      </c>
      <c r="B37" s="911"/>
      <c r="C37" s="911"/>
      <c r="D37" s="912"/>
      <c r="E37" s="32" t="s">
        <v>22</v>
      </c>
      <c r="F37" s="25">
        <v>7</v>
      </c>
      <c r="G37" s="26"/>
      <c r="H37" s="26"/>
      <c r="I37" s="845">
        <v>1</v>
      </c>
      <c r="J37" s="846"/>
      <c r="K37" s="64"/>
      <c r="L37" s="64">
        <v>5</v>
      </c>
      <c r="M37" s="64">
        <v>1</v>
      </c>
      <c r="N37" s="25">
        <v>1</v>
      </c>
      <c r="O37" s="25">
        <v>20</v>
      </c>
      <c r="P37" s="28"/>
    </row>
    <row r="38" spans="1:25" x14ac:dyDescent="0.25">
      <c r="A38" s="913"/>
      <c r="B38" s="914"/>
      <c r="C38" s="914"/>
      <c r="D38" s="915"/>
      <c r="E38" s="32" t="s">
        <v>18</v>
      </c>
      <c r="F38" s="25">
        <v>2</v>
      </c>
      <c r="G38" s="26"/>
      <c r="H38" s="27"/>
      <c r="I38" s="845"/>
      <c r="J38" s="846"/>
      <c r="K38" s="64"/>
      <c r="L38" s="64"/>
      <c r="M38" s="64"/>
      <c r="N38" s="25"/>
      <c r="O38" s="25"/>
      <c r="P38" s="28"/>
    </row>
    <row r="39" spans="1:25" ht="15" customHeight="1" x14ac:dyDescent="0.25">
      <c r="A39" s="910" t="s">
        <v>119</v>
      </c>
      <c r="B39" s="911"/>
      <c r="C39" s="911"/>
      <c r="D39" s="912"/>
      <c r="E39" s="32" t="s">
        <v>22</v>
      </c>
      <c r="F39" s="25">
        <v>0</v>
      </c>
      <c r="G39" s="26"/>
      <c r="H39" s="27"/>
      <c r="I39" s="845"/>
      <c r="J39" s="846"/>
      <c r="K39" s="64"/>
      <c r="L39" s="64"/>
      <c r="M39" s="64"/>
      <c r="N39" s="25">
        <v>1</v>
      </c>
      <c r="O39" s="25"/>
      <c r="P39" s="28"/>
    </row>
    <row r="40" spans="1:25" x14ac:dyDescent="0.25">
      <c r="A40" s="913"/>
      <c r="B40" s="914"/>
      <c r="C40" s="914"/>
      <c r="D40" s="915"/>
      <c r="E40" s="32" t="s">
        <v>18</v>
      </c>
      <c r="F40" s="25">
        <v>21</v>
      </c>
      <c r="G40" s="26"/>
      <c r="H40" s="27"/>
      <c r="I40" s="845"/>
      <c r="J40" s="846"/>
      <c r="K40" s="64"/>
      <c r="L40" s="64"/>
      <c r="M40" s="64"/>
      <c r="N40" s="25"/>
      <c r="O40" s="25"/>
      <c r="P40" s="60"/>
      <c r="Q40" s="938"/>
      <c r="R40" s="939"/>
      <c r="S40" s="939"/>
      <c r="T40" s="939"/>
      <c r="U40" s="939"/>
    </row>
    <row r="41" spans="1:25" ht="15" customHeight="1" x14ac:dyDescent="0.25">
      <c r="A41" s="910" t="s">
        <v>120</v>
      </c>
      <c r="B41" s="911"/>
      <c r="C41" s="911"/>
      <c r="D41" s="912"/>
      <c r="E41" s="32" t="s">
        <v>22</v>
      </c>
      <c r="F41" s="25">
        <v>0</v>
      </c>
      <c r="G41" s="26"/>
      <c r="H41" s="26"/>
      <c r="I41" s="845"/>
      <c r="J41" s="846"/>
      <c r="K41" s="64"/>
      <c r="L41" s="64"/>
      <c r="M41" s="64"/>
      <c r="N41" s="25"/>
      <c r="O41" s="25"/>
      <c r="P41" s="28"/>
    </row>
    <row r="42" spans="1:25" x14ac:dyDescent="0.25">
      <c r="A42" s="913"/>
      <c r="B42" s="914"/>
      <c r="C42" s="914"/>
      <c r="D42" s="915"/>
      <c r="E42" s="32" t="s">
        <v>18</v>
      </c>
      <c r="F42" s="25">
        <v>23</v>
      </c>
      <c r="G42" s="26"/>
      <c r="H42" s="27"/>
      <c r="I42" s="845"/>
      <c r="J42" s="846"/>
      <c r="K42" s="64"/>
      <c r="L42" s="64"/>
      <c r="M42" s="64"/>
      <c r="N42" s="25"/>
      <c r="O42" s="25"/>
      <c r="P42" s="28"/>
    </row>
    <row r="43" spans="1:25" x14ac:dyDescent="0.25">
      <c r="A43" s="923" t="s">
        <v>42</v>
      </c>
      <c r="B43" s="924"/>
      <c r="C43" s="924"/>
      <c r="D43" s="925"/>
      <c r="E43" s="32" t="s">
        <v>22</v>
      </c>
      <c r="F43" s="25">
        <v>9</v>
      </c>
      <c r="G43" s="26"/>
      <c r="H43" s="26"/>
      <c r="I43" s="845"/>
      <c r="J43" s="846"/>
      <c r="K43" s="64"/>
      <c r="L43" s="64"/>
      <c r="M43" s="64"/>
      <c r="N43" s="25">
        <v>1</v>
      </c>
      <c r="O43" s="25">
        <v>15</v>
      </c>
      <c r="P43" s="32"/>
      <c r="Q43" s="938"/>
      <c r="R43" s="940"/>
      <c r="S43" s="940"/>
      <c r="T43" s="940"/>
    </row>
    <row r="44" spans="1:25" x14ac:dyDescent="0.25">
      <c r="A44" s="926"/>
      <c r="B44" s="927"/>
      <c r="C44" s="927"/>
      <c r="D44" s="928"/>
      <c r="E44" s="32" t="s">
        <v>18</v>
      </c>
      <c r="F44" s="25">
        <v>232</v>
      </c>
      <c r="G44" s="26"/>
      <c r="H44" s="26"/>
      <c r="I44" s="845"/>
      <c r="J44" s="846"/>
      <c r="K44" s="64"/>
      <c r="L44" s="64"/>
      <c r="M44" s="64"/>
      <c r="N44" s="25"/>
      <c r="O44" s="25"/>
      <c r="P44" s="28"/>
    </row>
    <row r="45" spans="1:25" x14ac:dyDescent="0.25">
      <c r="A45" s="910" t="s">
        <v>121</v>
      </c>
      <c r="B45" s="911"/>
      <c r="C45" s="911"/>
      <c r="D45" s="912"/>
      <c r="E45" s="32" t="s">
        <v>22</v>
      </c>
      <c r="F45" s="25">
        <v>0</v>
      </c>
      <c r="G45" s="26"/>
      <c r="H45" s="26"/>
      <c r="I45" s="845"/>
      <c r="J45" s="846"/>
      <c r="K45" s="64"/>
      <c r="L45" s="64"/>
      <c r="M45" s="64">
        <v>1</v>
      </c>
      <c r="N45" s="25">
        <v>2</v>
      </c>
      <c r="O45" s="25"/>
      <c r="P45" s="28"/>
    </row>
    <row r="46" spans="1:25" x14ac:dyDescent="0.25">
      <c r="A46" s="913"/>
      <c r="B46" s="914"/>
      <c r="C46" s="914"/>
      <c r="D46" s="915"/>
      <c r="E46" s="32" t="s">
        <v>18</v>
      </c>
      <c r="F46" s="25">
        <v>0</v>
      </c>
      <c r="G46" s="26"/>
      <c r="H46" s="26"/>
      <c r="I46" s="845"/>
      <c r="J46" s="846"/>
      <c r="K46" s="64"/>
      <c r="L46" s="64"/>
      <c r="M46" s="64"/>
      <c r="N46" s="25"/>
      <c r="O46" s="25"/>
      <c r="P46" s="28"/>
    </row>
    <row r="47" spans="1:25" ht="15.75" customHeight="1" x14ac:dyDescent="0.25">
      <c r="A47" s="910" t="s">
        <v>122</v>
      </c>
      <c r="B47" s="911"/>
      <c r="C47" s="911"/>
      <c r="D47" s="912"/>
      <c r="E47" s="32" t="s">
        <v>22</v>
      </c>
      <c r="F47" s="25">
        <v>0</v>
      </c>
      <c r="G47" s="26"/>
      <c r="H47" s="26"/>
      <c r="I47" s="845"/>
      <c r="J47" s="846"/>
      <c r="K47" s="64"/>
      <c r="L47" s="64"/>
      <c r="M47" s="64"/>
      <c r="N47" s="25"/>
      <c r="O47" s="25">
        <v>4</v>
      </c>
      <c r="P47" s="26"/>
      <c r="Q47" s="941"/>
      <c r="R47" s="942"/>
      <c r="S47" s="942"/>
      <c r="T47" s="942"/>
      <c r="U47" s="942"/>
      <c r="V47" s="942"/>
      <c r="W47" s="942"/>
      <c r="X47" s="942"/>
      <c r="Y47" s="942"/>
    </row>
    <row r="48" spans="1:25" x14ac:dyDescent="0.25">
      <c r="A48" s="913"/>
      <c r="B48" s="914"/>
      <c r="C48" s="914"/>
      <c r="D48" s="915"/>
      <c r="E48" s="32" t="s">
        <v>18</v>
      </c>
      <c r="F48" s="25">
        <v>0</v>
      </c>
      <c r="G48" s="26"/>
      <c r="H48" s="26"/>
      <c r="I48" s="63"/>
      <c r="J48" s="64"/>
      <c r="K48" s="64"/>
      <c r="L48" s="64"/>
      <c r="M48" s="64"/>
      <c r="N48" s="25"/>
      <c r="O48" s="25"/>
      <c r="P48" s="28"/>
    </row>
    <row r="49" spans="1:16" x14ac:dyDescent="0.25">
      <c r="A49" s="929" t="s">
        <v>44</v>
      </c>
      <c r="B49" s="930"/>
      <c r="C49" s="930"/>
      <c r="D49" s="931"/>
      <c r="E49" s="32" t="s">
        <v>22</v>
      </c>
      <c r="F49" s="25">
        <v>0</v>
      </c>
      <c r="G49" s="26"/>
      <c r="H49" s="26"/>
      <c r="I49" s="72"/>
      <c r="J49" s="73"/>
      <c r="K49" s="73"/>
      <c r="L49" s="73"/>
      <c r="M49" s="73"/>
      <c r="N49" s="25"/>
      <c r="O49" s="25"/>
      <c r="P49" s="28"/>
    </row>
    <row r="50" spans="1:16" x14ac:dyDescent="0.25">
      <c r="A50" s="932"/>
      <c r="B50" s="933"/>
      <c r="C50" s="933"/>
      <c r="D50" s="934"/>
      <c r="E50" s="32" t="s">
        <v>18</v>
      </c>
      <c r="F50" s="25">
        <v>0</v>
      </c>
      <c r="G50" s="26"/>
      <c r="H50" s="26"/>
      <c r="I50" s="72"/>
      <c r="J50" s="73"/>
      <c r="K50" s="73"/>
      <c r="L50" s="73"/>
      <c r="M50" s="73"/>
      <c r="N50" s="25"/>
      <c r="O50" s="25">
        <v>2</v>
      </c>
      <c r="P50" s="28"/>
    </row>
    <row r="51" spans="1:16" x14ac:dyDescent="0.25">
      <c r="A51" s="929" t="s">
        <v>123</v>
      </c>
      <c r="B51" s="930"/>
      <c r="C51" s="930"/>
      <c r="D51" s="931"/>
      <c r="E51" s="32" t="s">
        <v>22</v>
      </c>
      <c r="F51" s="25">
        <v>0</v>
      </c>
      <c r="G51" s="26"/>
      <c r="H51" s="26"/>
      <c r="I51" s="72"/>
      <c r="J51" s="73"/>
      <c r="K51" s="73"/>
      <c r="L51" s="73"/>
      <c r="M51" s="73"/>
      <c r="N51" s="25"/>
      <c r="O51" s="25"/>
      <c r="P51" s="28"/>
    </row>
    <row r="52" spans="1:16" x14ac:dyDescent="0.25">
      <c r="A52" s="932"/>
      <c r="B52" s="933"/>
      <c r="C52" s="933"/>
      <c r="D52" s="934"/>
      <c r="E52" s="32" t="s">
        <v>18</v>
      </c>
      <c r="F52" s="25">
        <v>0</v>
      </c>
      <c r="G52" s="26"/>
      <c r="H52" s="26"/>
      <c r="I52" s="72"/>
      <c r="J52" s="73"/>
      <c r="K52" s="73"/>
      <c r="L52" s="73"/>
      <c r="M52" s="73"/>
      <c r="N52" s="25"/>
      <c r="O52" s="25">
        <v>10</v>
      </c>
      <c r="P52" s="28"/>
    </row>
    <row r="53" spans="1:16" x14ac:dyDescent="0.25">
      <c r="A53" s="929" t="s">
        <v>32</v>
      </c>
      <c r="B53" s="930"/>
      <c r="C53" s="930"/>
      <c r="D53" s="931"/>
      <c r="E53" s="32" t="s">
        <v>22</v>
      </c>
      <c r="F53" s="25">
        <v>0</v>
      </c>
      <c r="G53" s="26"/>
      <c r="H53" s="26"/>
      <c r="I53" s="72"/>
      <c r="J53" s="73"/>
      <c r="K53" s="73"/>
      <c r="L53" s="73"/>
      <c r="M53" s="73"/>
      <c r="N53" s="25"/>
      <c r="O53" s="25">
        <v>8</v>
      </c>
      <c r="P53" s="28"/>
    </row>
    <row r="54" spans="1:16" x14ac:dyDescent="0.25">
      <c r="A54" s="932"/>
      <c r="B54" s="933"/>
      <c r="C54" s="933"/>
      <c r="D54" s="934"/>
      <c r="E54" s="32" t="s">
        <v>18</v>
      </c>
      <c r="F54" s="25">
        <v>0</v>
      </c>
      <c r="G54" s="26"/>
      <c r="H54" s="26"/>
      <c r="I54" s="72"/>
      <c r="J54" s="73"/>
      <c r="K54" s="73"/>
      <c r="L54" s="73"/>
      <c r="M54" s="73"/>
      <c r="N54" s="25"/>
      <c r="O54" s="25"/>
      <c r="P54" s="28"/>
    </row>
    <row r="55" spans="1:16" x14ac:dyDescent="0.25">
      <c r="A55" s="910" t="s">
        <v>93</v>
      </c>
      <c r="B55" s="911"/>
      <c r="C55" s="911"/>
      <c r="D55" s="912"/>
      <c r="E55" s="32" t="s">
        <v>22</v>
      </c>
      <c r="F55" s="25">
        <v>0</v>
      </c>
      <c r="G55" s="26"/>
      <c r="H55" s="26"/>
      <c r="I55" s="63"/>
      <c r="J55" s="64"/>
      <c r="K55" s="64"/>
      <c r="L55" s="64"/>
      <c r="M55" s="64"/>
      <c r="N55" s="25"/>
      <c r="O55" s="25"/>
      <c r="P55" s="28"/>
    </row>
    <row r="56" spans="1:16" x14ac:dyDescent="0.25">
      <c r="A56" s="913"/>
      <c r="B56" s="914"/>
      <c r="C56" s="914"/>
      <c r="D56" s="915"/>
      <c r="E56" s="32" t="s">
        <v>18</v>
      </c>
      <c r="F56" s="25">
        <v>1</v>
      </c>
      <c r="G56" s="26"/>
      <c r="H56" s="26"/>
      <c r="I56" s="63"/>
      <c r="J56" s="64"/>
      <c r="K56" s="64"/>
      <c r="L56" s="64"/>
      <c r="M56" s="64"/>
      <c r="N56" s="25"/>
      <c r="O56" s="25"/>
      <c r="P56" s="28"/>
    </row>
    <row r="57" spans="1:16" x14ac:dyDescent="0.25">
      <c r="A57" s="898" t="s">
        <v>61</v>
      </c>
      <c r="B57" s="898"/>
      <c r="C57" s="898"/>
      <c r="D57" s="898"/>
      <c r="E57" s="59" t="s">
        <v>22</v>
      </c>
      <c r="F57" s="58">
        <f>F25++F27+F29+F31+F33+F35+F37+F39+F41+F43+F45+F47+F49+F51+F53+F55</f>
        <v>19</v>
      </c>
      <c r="G57" s="69"/>
      <c r="H57" s="69"/>
      <c r="I57" s="849"/>
      <c r="J57" s="849"/>
      <c r="K57" s="69"/>
      <c r="L57" s="69"/>
      <c r="M57" s="69"/>
      <c r="N57" s="46"/>
      <c r="O57" s="46"/>
      <c r="P57" s="28"/>
    </row>
    <row r="58" spans="1:16" x14ac:dyDescent="0.25">
      <c r="A58" s="898"/>
      <c r="B58" s="898"/>
      <c r="C58" s="898"/>
      <c r="D58" s="898"/>
      <c r="E58" s="59" t="s">
        <v>18</v>
      </c>
      <c r="F58" s="46">
        <f>F26+F28+F30+F32+F34+F36+F38+F40+F42+F44+F46+F48+F50+F52+F54+F56</f>
        <v>337</v>
      </c>
      <c r="G58" s="69"/>
      <c r="H58" s="69">
        <f>SUM(H25:H57)</f>
        <v>1</v>
      </c>
      <c r="I58" s="896">
        <f>SUM(I25:I57)</f>
        <v>3</v>
      </c>
      <c r="J58" s="897"/>
      <c r="K58" s="69">
        <v>0</v>
      </c>
      <c r="L58" s="69">
        <f>SUM(L25:L57)</f>
        <v>15</v>
      </c>
      <c r="M58" s="69">
        <f>SUM(M25:M57)</f>
        <v>2</v>
      </c>
      <c r="N58" s="46">
        <f>SUM(N25:N57)</f>
        <v>6</v>
      </c>
      <c r="O58" s="46">
        <f>SUM(O25:O57)</f>
        <v>135</v>
      </c>
      <c r="P58" s="28">
        <v>0</v>
      </c>
    </row>
    <row r="59" spans="1:16" x14ac:dyDescent="0.25">
      <c r="A59" s="68"/>
      <c r="B59" s="844" t="s">
        <v>124</v>
      </c>
      <c r="C59" s="844"/>
      <c r="D59" s="68"/>
      <c r="E59" s="37"/>
      <c r="F59" s="38">
        <f>F57+F58</f>
        <v>356</v>
      </c>
      <c r="G59" s="40"/>
      <c r="H59" s="41"/>
      <c r="I59" s="41"/>
      <c r="J59" s="41"/>
      <c r="K59" s="41"/>
      <c r="L59" s="41"/>
      <c r="M59" s="41"/>
      <c r="N59" s="24"/>
      <c r="O59" s="24"/>
      <c r="P59" s="24"/>
    </row>
    <row r="60" spans="1:16" x14ac:dyDescent="0.25">
      <c r="A60" s="68"/>
      <c r="B60" s="844" t="s">
        <v>56</v>
      </c>
      <c r="C60" s="844"/>
      <c r="D60" s="844"/>
      <c r="E60" s="37"/>
      <c r="F60" s="38">
        <f>F57</f>
        <v>19</v>
      </c>
      <c r="G60" s="40"/>
      <c r="H60" s="41"/>
      <c r="I60" s="41"/>
      <c r="J60" s="41"/>
      <c r="K60" s="41"/>
      <c r="L60" s="41"/>
      <c r="M60" s="41"/>
      <c r="N60" s="24"/>
      <c r="O60" s="24"/>
      <c r="P60" s="24"/>
    </row>
    <row r="61" spans="1:16" ht="15.75" x14ac:dyDescent="0.25">
      <c r="A61" s="848" t="s">
        <v>57</v>
      </c>
      <c r="B61" s="848"/>
      <c r="C61" s="848"/>
      <c r="D61" s="848"/>
      <c r="E61" s="42"/>
      <c r="F61" s="38">
        <f>F58</f>
        <v>337</v>
      </c>
      <c r="G61" s="40"/>
      <c r="H61" s="843">
        <f>F61-O58</f>
        <v>202</v>
      </c>
      <c r="I61" s="843"/>
      <c r="J61" s="843"/>
      <c r="K61" s="41"/>
      <c r="L61" s="41"/>
      <c r="M61" s="74">
        <f>F61-H61</f>
        <v>135</v>
      </c>
      <c r="N61" s="24"/>
      <c r="O61" s="844" t="s">
        <v>125</v>
      </c>
      <c r="P61" s="844"/>
    </row>
    <row r="62" spans="1:16" ht="15.75" x14ac:dyDescent="0.25">
      <c r="A62" s="844" t="s">
        <v>58</v>
      </c>
      <c r="B62" s="844"/>
      <c r="C62" s="844"/>
      <c r="D62" s="844"/>
      <c r="E62" s="42"/>
      <c r="F62" s="38">
        <v>10</v>
      </c>
      <c r="G62" s="40"/>
      <c r="H62" s="843">
        <f>F62-N58</f>
        <v>4</v>
      </c>
      <c r="I62" s="843"/>
      <c r="J62" s="843"/>
      <c r="K62" s="41"/>
      <c r="L62" s="935">
        <v>6</v>
      </c>
      <c r="M62" s="935"/>
      <c r="N62" s="936" t="s">
        <v>125</v>
      </c>
      <c r="O62" s="936"/>
      <c r="P62" s="936"/>
    </row>
    <row r="63" spans="1:16" ht="15.75" x14ac:dyDescent="0.25">
      <c r="A63" s="836" t="s">
        <v>60</v>
      </c>
      <c r="B63" s="836"/>
      <c r="C63" s="836"/>
      <c r="D63" s="836"/>
      <c r="E63" s="71"/>
      <c r="F63" s="66">
        <f>K58+M58</f>
        <v>2</v>
      </c>
      <c r="H63" s="841">
        <v>0</v>
      </c>
      <c r="I63" s="841"/>
      <c r="J63" s="841"/>
      <c r="L63" s="937">
        <v>2</v>
      </c>
      <c r="M63" s="937"/>
      <c r="O63" s="836" t="s">
        <v>125</v>
      </c>
      <c r="P63" s="836"/>
    </row>
    <row r="64" spans="1:16" ht="15.75" x14ac:dyDescent="0.25">
      <c r="A64" s="836" t="s">
        <v>59</v>
      </c>
      <c r="B64" s="836"/>
      <c r="C64" s="836"/>
      <c r="D64" s="836"/>
      <c r="E64" s="71"/>
      <c r="F64" s="66">
        <f>L58</f>
        <v>15</v>
      </c>
      <c r="H64" s="885">
        <v>15</v>
      </c>
      <c r="I64" s="885"/>
      <c r="J64" s="885"/>
      <c r="M64" s="75">
        <v>0</v>
      </c>
      <c r="N64" s="840" t="s">
        <v>125</v>
      </c>
      <c r="O64" s="840"/>
      <c r="P64" s="840"/>
    </row>
    <row r="65" spans="1:16" ht="33.75" customHeight="1" x14ac:dyDescent="0.25">
      <c r="A65" s="847" t="s">
        <v>111</v>
      </c>
      <c r="B65" s="847"/>
      <c r="C65" s="847"/>
      <c r="D65" s="847"/>
      <c r="E65" s="847"/>
      <c r="F65" s="847"/>
      <c r="G65" s="847"/>
      <c r="H65" s="847"/>
      <c r="I65" s="847"/>
      <c r="J65" s="847"/>
      <c r="K65" s="847"/>
      <c r="L65" s="847"/>
      <c r="M65" s="847"/>
      <c r="N65" s="847"/>
      <c r="O65" s="847"/>
      <c r="P65" s="847"/>
    </row>
    <row r="67" spans="1:16" x14ac:dyDescent="0.25">
      <c r="A67" s="839" t="s">
        <v>63</v>
      </c>
      <c r="B67" s="839"/>
      <c r="C67" s="839"/>
    </row>
    <row r="68" spans="1:16" x14ac:dyDescent="0.25">
      <c r="A68" s="836" t="s">
        <v>64</v>
      </c>
      <c r="B68" s="836"/>
      <c r="C68" s="836"/>
      <c r="D68" s="836"/>
      <c r="E68" s="836"/>
      <c r="F68" s="66">
        <f>F61</f>
        <v>337</v>
      </c>
      <c r="G68" s="836" t="s">
        <v>109</v>
      </c>
      <c r="H68" s="836"/>
      <c r="I68" s="836"/>
      <c r="J68" s="836"/>
      <c r="K68" s="836"/>
      <c r="L68" s="836"/>
      <c r="M68" s="885">
        <f>F68-O58</f>
        <v>202</v>
      </c>
      <c r="N68" s="885"/>
      <c r="O68" s="44"/>
      <c r="P68" s="44"/>
    </row>
    <row r="69" spans="1:16" x14ac:dyDescent="0.25">
      <c r="A69" s="842" t="s">
        <v>68</v>
      </c>
      <c r="B69" s="842"/>
      <c r="C69" s="842"/>
      <c r="D69" s="842"/>
      <c r="E69" s="842"/>
      <c r="F69" s="66">
        <f>F62</f>
        <v>10</v>
      </c>
      <c r="G69" s="836" t="s">
        <v>109</v>
      </c>
      <c r="H69" s="836"/>
      <c r="I69" s="836"/>
      <c r="J69" s="836"/>
      <c r="K69" s="836"/>
      <c r="L69" s="836"/>
      <c r="M69" s="885">
        <f>H62</f>
        <v>4</v>
      </c>
      <c r="N69" s="885"/>
      <c r="O69" s="44"/>
      <c r="P69" s="44"/>
    </row>
    <row r="70" spans="1:16" x14ac:dyDescent="0.25">
      <c r="A70" s="842" t="s">
        <v>67</v>
      </c>
      <c r="B70" s="842"/>
      <c r="C70" s="842"/>
      <c r="D70" s="842"/>
      <c r="E70" s="842"/>
      <c r="F70" s="66">
        <v>2</v>
      </c>
      <c r="G70" s="836" t="s">
        <v>109</v>
      </c>
      <c r="H70" s="836"/>
      <c r="I70" s="836"/>
      <c r="J70" s="836"/>
      <c r="K70" s="836"/>
      <c r="L70" s="836"/>
      <c r="M70" s="885">
        <v>0</v>
      </c>
      <c r="N70" s="885"/>
      <c r="O70" s="44"/>
      <c r="P70" s="44"/>
    </row>
    <row r="71" spans="1:16" x14ac:dyDescent="0.25">
      <c r="A71" s="836" t="s">
        <v>71</v>
      </c>
      <c r="B71" s="836"/>
      <c r="C71" s="836"/>
      <c r="D71" s="836"/>
      <c r="E71" s="836"/>
      <c r="F71" s="66">
        <v>15</v>
      </c>
      <c r="G71" s="836" t="s">
        <v>110</v>
      </c>
      <c r="H71" s="836"/>
      <c r="I71" s="836"/>
      <c r="J71" s="836"/>
      <c r="K71" s="836"/>
      <c r="L71" s="836"/>
      <c r="M71" s="885">
        <v>15</v>
      </c>
      <c r="N71" s="885"/>
      <c r="O71" s="44"/>
      <c r="P71" s="44"/>
    </row>
    <row r="72" spans="1:16" x14ac:dyDescent="0.25">
      <c r="A72" s="67"/>
      <c r="B72" s="67"/>
      <c r="C72" s="67"/>
      <c r="D72" s="67"/>
      <c r="E72" s="66"/>
      <c r="F72" s="66"/>
      <c r="G72" s="67"/>
      <c r="H72" s="67"/>
      <c r="I72" s="67"/>
      <c r="J72" s="67"/>
      <c r="K72" s="67"/>
      <c r="L72" s="67"/>
      <c r="M72" s="66"/>
      <c r="N72" s="66"/>
      <c r="O72" s="44"/>
      <c r="P72" s="44"/>
    </row>
    <row r="73" spans="1:16" x14ac:dyDescent="0.25">
      <c r="A73" s="839" t="s">
        <v>74</v>
      </c>
      <c r="B73" s="839"/>
      <c r="C73" s="839"/>
      <c r="D73" s="839"/>
    </row>
    <row r="74" spans="1:16" x14ac:dyDescent="0.25">
      <c r="A74" s="836" t="s">
        <v>128</v>
      </c>
      <c r="B74" s="836"/>
      <c r="C74" s="836"/>
    </row>
    <row r="75" spans="1:16" x14ac:dyDescent="0.25">
      <c r="A75" s="836" t="s">
        <v>76</v>
      </c>
      <c r="B75" s="836"/>
      <c r="C75" s="836"/>
    </row>
    <row r="76" spans="1:16" x14ac:dyDescent="0.25">
      <c r="A76" s="836" t="s">
        <v>77</v>
      </c>
      <c r="B76" s="836"/>
      <c r="C76" s="836"/>
      <c r="D76" s="836"/>
      <c r="E76" s="836"/>
    </row>
    <row r="77" spans="1:16" x14ac:dyDescent="0.25">
      <c r="A77" s="836" t="s">
        <v>78</v>
      </c>
      <c r="B77" s="836"/>
      <c r="C77" s="836"/>
    </row>
    <row r="79" spans="1:16" x14ac:dyDescent="0.25">
      <c r="A79" s="836" t="s">
        <v>79</v>
      </c>
      <c r="B79" s="836"/>
      <c r="C79" s="836"/>
    </row>
    <row r="80" spans="1:16" x14ac:dyDescent="0.25">
      <c r="A80" s="836" t="s">
        <v>80</v>
      </c>
      <c r="B80" s="836"/>
      <c r="C80" s="836"/>
      <c r="D80" s="836"/>
      <c r="E80" s="836"/>
      <c r="F80" s="836"/>
      <c r="G80" s="836"/>
      <c r="H80" s="836"/>
      <c r="I80" s="836"/>
      <c r="J80" s="836"/>
      <c r="K80" s="836"/>
      <c r="L80" s="836"/>
      <c r="M80" s="836"/>
      <c r="N80" s="836"/>
    </row>
    <row r="81" spans="1:16" x14ac:dyDescent="0.25">
      <c r="A81" s="836" t="s">
        <v>81</v>
      </c>
      <c r="B81" s="836"/>
      <c r="C81" s="836"/>
      <c r="D81" s="836"/>
      <c r="E81" s="836"/>
      <c r="F81" s="836"/>
      <c r="G81" s="836"/>
      <c r="H81" s="836"/>
      <c r="I81" s="836"/>
      <c r="J81" s="836"/>
      <c r="K81" s="836"/>
      <c r="L81" s="836"/>
      <c r="M81" s="836"/>
      <c r="N81" s="836"/>
    </row>
    <row r="82" spans="1:16" x14ac:dyDescent="0.25">
      <c r="A82" s="836" t="s">
        <v>82</v>
      </c>
      <c r="B82" s="836"/>
      <c r="C82" s="836"/>
      <c r="D82" s="836"/>
      <c r="E82" s="836"/>
      <c r="F82" s="836"/>
      <c r="G82" s="836"/>
      <c r="H82" s="836"/>
      <c r="I82" s="836"/>
      <c r="J82" s="836"/>
      <c r="K82" s="836"/>
      <c r="L82" s="836"/>
      <c r="M82" s="836"/>
      <c r="N82" s="836"/>
    </row>
    <row r="83" spans="1:16" x14ac:dyDescent="0.25">
      <c r="A83" s="836" t="s">
        <v>129</v>
      </c>
      <c r="B83" s="836"/>
      <c r="C83" s="836"/>
      <c r="D83" s="836"/>
      <c r="E83" s="836"/>
      <c r="F83" s="836"/>
      <c r="G83" s="836"/>
      <c r="H83" s="836"/>
      <c r="I83" s="836"/>
      <c r="J83" s="836"/>
      <c r="K83" s="836"/>
      <c r="L83" s="836"/>
      <c r="M83" s="836"/>
      <c r="N83" s="836"/>
      <c r="O83" s="836"/>
      <c r="P83" s="836"/>
    </row>
    <row r="86" spans="1:16" x14ac:dyDescent="0.25">
      <c r="A86" s="836" t="s">
        <v>83</v>
      </c>
      <c r="B86" s="836"/>
      <c r="C86" s="836"/>
      <c r="D86" s="836"/>
      <c r="E86" s="836"/>
      <c r="F86" s="836"/>
      <c r="G86" s="836"/>
      <c r="H86" s="836"/>
      <c r="L86" s="836" t="s">
        <v>84</v>
      </c>
      <c r="M86" s="836"/>
      <c r="N86" s="836"/>
      <c r="O86" s="836"/>
      <c r="P86" s="836"/>
    </row>
    <row r="87" spans="1:16" x14ac:dyDescent="0.25">
      <c r="L87" s="67"/>
      <c r="M87" s="67"/>
      <c r="N87" s="67"/>
      <c r="O87" s="67"/>
      <c r="P87" s="67"/>
    </row>
    <row r="88" spans="1:16" x14ac:dyDescent="0.25">
      <c r="A88" s="836" t="s">
        <v>127</v>
      </c>
      <c r="B88" s="836"/>
      <c r="C88" s="836"/>
      <c r="D88" s="836"/>
      <c r="E88" s="836"/>
      <c r="L88" s="836" t="s">
        <v>86</v>
      </c>
      <c r="M88" s="836"/>
      <c r="N88" s="836"/>
      <c r="O88" s="836"/>
      <c r="P88" s="836"/>
    </row>
    <row r="89" spans="1:16" x14ac:dyDescent="0.25">
      <c r="A89" s="77"/>
      <c r="B89" s="77"/>
      <c r="C89" s="77"/>
      <c r="D89" s="77"/>
      <c r="E89" s="77"/>
      <c r="L89" s="77"/>
      <c r="M89" s="77"/>
      <c r="N89" s="77"/>
      <c r="O89" s="77"/>
      <c r="P89" s="77"/>
    </row>
    <row r="90" spans="1:16" x14ac:dyDescent="0.25">
      <c r="A90" s="77"/>
      <c r="B90" s="77"/>
      <c r="C90" s="77"/>
      <c r="D90" s="77"/>
      <c r="E90" s="77"/>
      <c r="L90" s="836" t="s">
        <v>87</v>
      </c>
      <c r="M90" s="836"/>
      <c r="N90" s="836"/>
      <c r="O90" s="836"/>
      <c r="P90" s="77"/>
    </row>
    <row r="91" spans="1:16" ht="7.5" customHeight="1" x14ac:dyDescent="0.25">
      <c r="L91" s="67"/>
      <c r="M91" s="67"/>
      <c r="N91" s="67"/>
      <c r="O91" s="67"/>
      <c r="P91" s="67"/>
    </row>
    <row r="92" spans="1:16" x14ac:dyDescent="0.25">
      <c r="A92" s="836" t="s">
        <v>88</v>
      </c>
      <c r="B92" s="836"/>
      <c r="C92" s="836"/>
      <c r="D92" s="836"/>
      <c r="E92" s="836"/>
      <c r="L92" s="836" t="s">
        <v>130</v>
      </c>
      <c r="M92" s="836"/>
      <c r="N92" s="836"/>
      <c r="O92" s="836"/>
      <c r="P92" s="836"/>
    </row>
  </sheetData>
  <mergeCells count="109">
    <mergeCell ref="L90:O90"/>
    <mergeCell ref="A15:D15"/>
    <mergeCell ref="F15:P15"/>
    <mergeCell ref="A88:E88"/>
    <mergeCell ref="A92:E92"/>
    <mergeCell ref="A76:E76"/>
    <mergeCell ref="Q40:U40"/>
    <mergeCell ref="Q43:T43"/>
    <mergeCell ref="Q47:Y47"/>
    <mergeCell ref="L88:P88"/>
    <mergeCell ref="L92:P92"/>
    <mergeCell ref="A80:N80"/>
    <mergeCell ref="A81:N81"/>
    <mergeCell ref="A82:N82"/>
    <mergeCell ref="L86:P86"/>
    <mergeCell ref="A73:D73"/>
    <mergeCell ref="A74:C74"/>
    <mergeCell ref="A75:C75"/>
    <mergeCell ref="A77:C77"/>
    <mergeCell ref="A79:C79"/>
    <mergeCell ref="A70:E70"/>
    <mergeCell ref="G70:L70"/>
    <mergeCell ref="M70:N70"/>
    <mergeCell ref="A71:E71"/>
    <mergeCell ref="A86:H86"/>
    <mergeCell ref="G71:L71"/>
    <mergeCell ref="M71:N71"/>
    <mergeCell ref="A68:E68"/>
    <mergeCell ref="G68:L68"/>
    <mergeCell ref="M68:N68"/>
    <mergeCell ref="A69:E69"/>
    <mergeCell ref="G69:L69"/>
    <mergeCell ref="M69:N69"/>
    <mergeCell ref="A83:P83"/>
    <mergeCell ref="A63:D63"/>
    <mergeCell ref="H63:J63"/>
    <mergeCell ref="A64:D64"/>
    <mergeCell ref="H64:J64"/>
    <mergeCell ref="A65:P65"/>
    <mergeCell ref="A67:C67"/>
    <mergeCell ref="N64:P64"/>
    <mergeCell ref="B59:C59"/>
    <mergeCell ref="B60:D60"/>
    <mergeCell ref="A61:D61"/>
    <mergeCell ref="H61:J61"/>
    <mergeCell ref="A62:D62"/>
    <mergeCell ref="H62:J62"/>
    <mergeCell ref="L62:M62"/>
    <mergeCell ref="N62:P62"/>
    <mergeCell ref="O63:P63"/>
    <mergeCell ref="L63:M63"/>
    <mergeCell ref="O61:P61"/>
    <mergeCell ref="A57:D58"/>
    <mergeCell ref="I57:J57"/>
    <mergeCell ref="I58:J58"/>
    <mergeCell ref="A45:D46"/>
    <mergeCell ref="I45:J45"/>
    <mergeCell ref="I46:J46"/>
    <mergeCell ref="A47:D48"/>
    <mergeCell ref="I47:J47"/>
    <mergeCell ref="A55:D56"/>
    <mergeCell ref="A53:D54"/>
    <mergeCell ref="A49:D50"/>
    <mergeCell ref="A51:D52"/>
    <mergeCell ref="A41:D42"/>
    <mergeCell ref="I41:J41"/>
    <mergeCell ref="I42:J42"/>
    <mergeCell ref="A43:D44"/>
    <mergeCell ref="I43:J43"/>
    <mergeCell ref="I44:J44"/>
    <mergeCell ref="A37:D38"/>
    <mergeCell ref="I37:J37"/>
    <mergeCell ref="I38:J38"/>
    <mergeCell ref="A39:D40"/>
    <mergeCell ref="I39:J39"/>
    <mergeCell ref="I40:J40"/>
    <mergeCell ref="A35:D36"/>
    <mergeCell ref="I35:J35"/>
    <mergeCell ref="I36:J36"/>
    <mergeCell ref="A29:D30"/>
    <mergeCell ref="A31:D32"/>
    <mergeCell ref="I31:J31"/>
    <mergeCell ref="I32:J32"/>
    <mergeCell ref="A27:D28"/>
    <mergeCell ref="I27:J27"/>
    <mergeCell ref="I28:J28"/>
    <mergeCell ref="A33:D34"/>
    <mergeCell ref="A13:E13"/>
    <mergeCell ref="F13:P13"/>
    <mergeCell ref="A17:E17"/>
    <mergeCell ref="F17:P17"/>
    <mergeCell ref="A2:P2"/>
    <mergeCell ref="A4:P4"/>
    <mergeCell ref="A7:D7"/>
    <mergeCell ref="A9:F9"/>
    <mergeCell ref="A10:E10"/>
    <mergeCell ref="F10:P11"/>
    <mergeCell ref="A6:F6"/>
    <mergeCell ref="A25:D26"/>
    <mergeCell ref="I25:J25"/>
    <mergeCell ref="I26:J26"/>
    <mergeCell ref="A19:P19"/>
    <mergeCell ref="A21:P21"/>
    <mergeCell ref="A23:D24"/>
    <mergeCell ref="E23:F23"/>
    <mergeCell ref="G23:L23"/>
    <mergeCell ref="M23:P23"/>
    <mergeCell ref="E24:F24"/>
    <mergeCell ref="I24:J24"/>
  </mergeCells>
  <pageMargins left="0.7" right="0.7" top="0.75" bottom="0.75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6"/>
  <sheetViews>
    <sheetView topLeftCell="A15" workbookViewId="0">
      <selection activeCell="B37" sqref="B37"/>
    </sheetView>
  </sheetViews>
  <sheetFormatPr defaultRowHeight="15.75" x14ac:dyDescent="0.25"/>
  <cols>
    <col min="1" max="1" width="28.85546875" style="680" customWidth="1"/>
    <col min="2" max="2" width="40.28515625" style="680" customWidth="1"/>
    <col min="3" max="3" width="20.5703125" style="683" customWidth="1"/>
    <col min="4" max="4" width="4.42578125" style="685" customWidth="1"/>
  </cols>
  <sheetData>
    <row r="1" spans="1:4" ht="16.5" customHeight="1" x14ac:dyDescent="0.25">
      <c r="A1" s="1304" t="s">
        <v>573</v>
      </c>
      <c r="B1" s="1304"/>
      <c r="C1" s="1304"/>
      <c r="D1" s="1304"/>
    </row>
    <row r="2" spans="1:4" ht="16.5" customHeight="1" x14ac:dyDescent="0.25">
      <c r="A2" s="692"/>
      <c r="B2" s="692"/>
      <c r="C2" s="692"/>
      <c r="D2" s="692"/>
    </row>
    <row r="3" spans="1:4" ht="13.5" customHeight="1" x14ac:dyDescent="0.25">
      <c r="A3" s="1402" t="s">
        <v>668</v>
      </c>
      <c r="B3" s="1402"/>
      <c r="C3" s="1402"/>
      <c r="D3" s="1402"/>
    </row>
    <row r="4" spans="1:4" ht="19.5" customHeight="1" x14ac:dyDescent="0.25">
      <c r="A4" s="1403" t="s">
        <v>561</v>
      </c>
      <c r="B4" s="1403"/>
      <c r="C4" s="1403"/>
      <c r="D4" s="1403"/>
    </row>
    <row r="5" spans="1:4" ht="11.25" customHeight="1" x14ac:dyDescent="0.25">
      <c r="A5" s="690"/>
      <c r="B5" s="690"/>
      <c r="C5" s="690"/>
      <c r="D5" s="690"/>
    </row>
    <row r="6" spans="1:4" ht="44.25" customHeight="1" x14ac:dyDescent="0.25">
      <c r="A6" s="707" t="s">
        <v>552</v>
      </c>
      <c r="B6" s="1327" t="s">
        <v>599</v>
      </c>
      <c r="C6" s="1327"/>
      <c r="D6" s="1327"/>
    </row>
    <row r="7" spans="1:4" ht="41.25" customHeight="1" x14ac:dyDescent="0.25">
      <c r="A7" s="707" t="s">
        <v>591</v>
      </c>
      <c r="B7" s="1327" t="s">
        <v>592</v>
      </c>
      <c r="C7" s="1388"/>
      <c r="D7" s="1389"/>
    </row>
    <row r="8" spans="1:4" ht="39.75" customHeight="1" x14ac:dyDescent="0.25">
      <c r="A8" s="708" t="s">
        <v>553</v>
      </c>
      <c r="B8" s="1326" t="s">
        <v>585</v>
      </c>
      <c r="C8" s="1326"/>
      <c r="D8" s="1326"/>
    </row>
    <row r="9" spans="1:4" ht="41.25" customHeight="1" x14ac:dyDescent="0.25">
      <c r="A9" s="708" t="s">
        <v>554</v>
      </c>
      <c r="B9" s="1326" t="s">
        <v>586</v>
      </c>
      <c r="C9" s="1326"/>
      <c r="D9" s="1326"/>
    </row>
    <row r="10" spans="1:4" ht="37.5" customHeight="1" x14ac:dyDescent="0.25">
      <c r="A10" s="707" t="s">
        <v>555</v>
      </c>
      <c r="B10" s="1327" t="s">
        <v>587</v>
      </c>
      <c r="C10" s="1327"/>
      <c r="D10" s="1327"/>
    </row>
    <row r="11" spans="1:4" ht="15" x14ac:dyDescent="0.25">
      <c r="A11" s="1400" t="s">
        <v>13</v>
      </c>
      <c r="B11" s="1400"/>
      <c r="C11" s="1400"/>
      <c r="D11" s="1400"/>
    </row>
    <row r="12" spans="1:4" ht="33.75" customHeight="1" x14ac:dyDescent="0.25">
      <c r="A12" s="1401" t="s">
        <v>562</v>
      </c>
      <c r="B12" s="1401"/>
      <c r="C12" s="1401"/>
      <c r="D12" s="1401"/>
    </row>
    <row r="13" spans="1:4" ht="15" x14ac:dyDescent="0.25">
      <c r="A13" s="1391" t="s">
        <v>458</v>
      </c>
      <c r="B13" s="1392"/>
      <c r="C13" s="1392"/>
      <c r="D13" s="1393"/>
    </row>
    <row r="14" spans="1:4" ht="68.25" customHeight="1" x14ac:dyDescent="0.25">
      <c r="A14" s="1397" t="s">
        <v>669</v>
      </c>
      <c r="B14" s="1397" t="s">
        <v>664</v>
      </c>
      <c r="C14" s="1397" t="s">
        <v>623</v>
      </c>
      <c r="D14" s="1394">
        <v>4</v>
      </c>
    </row>
    <row r="15" spans="1:4" ht="0.75" customHeight="1" x14ac:dyDescent="0.25">
      <c r="A15" s="1399"/>
      <c r="B15" s="1399"/>
      <c r="C15" s="1334"/>
      <c r="D15" s="1387"/>
    </row>
    <row r="16" spans="1:4" ht="39.75" customHeight="1" x14ac:dyDescent="0.25">
      <c r="A16" s="829" t="s">
        <v>670</v>
      </c>
      <c r="B16" s="828" t="s">
        <v>608</v>
      </c>
      <c r="C16" s="765" t="s">
        <v>627</v>
      </c>
      <c r="D16" s="767">
        <v>1</v>
      </c>
    </row>
    <row r="17" spans="1:4" ht="18.75" customHeight="1" x14ac:dyDescent="0.25">
      <c r="A17" s="765"/>
      <c r="B17" s="765"/>
      <c r="C17" s="765"/>
      <c r="D17" s="766">
        <f>SUM(D14:D16)</f>
        <v>5</v>
      </c>
    </row>
    <row r="18" spans="1:4" ht="15" customHeight="1" x14ac:dyDescent="0.25">
      <c r="A18" s="1391" t="s">
        <v>459</v>
      </c>
      <c r="B18" s="1392"/>
      <c r="C18" s="1392"/>
      <c r="D18" s="1393"/>
    </row>
    <row r="19" spans="1:4" ht="71.25" customHeight="1" x14ac:dyDescent="0.25">
      <c r="A19" s="765" t="s">
        <v>669</v>
      </c>
      <c r="B19" s="765" t="s">
        <v>664</v>
      </c>
      <c r="C19" s="765" t="s">
        <v>623</v>
      </c>
      <c r="D19" s="767">
        <v>1</v>
      </c>
    </row>
    <row r="20" spans="1:4" ht="42" customHeight="1" x14ac:dyDescent="0.25">
      <c r="A20" s="833" t="s">
        <v>670</v>
      </c>
      <c r="B20" s="828" t="s">
        <v>608</v>
      </c>
      <c r="C20" s="835" t="s">
        <v>627</v>
      </c>
      <c r="D20" s="834">
        <v>5</v>
      </c>
    </row>
    <row r="21" spans="1:4" ht="42" customHeight="1" x14ac:dyDescent="0.25">
      <c r="A21" s="803" t="s">
        <v>672</v>
      </c>
      <c r="B21" s="832" t="s">
        <v>580</v>
      </c>
      <c r="C21" s="765" t="s">
        <v>285</v>
      </c>
      <c r="D21" s="767">
        <v>1</v>
      </c>
    </row>
    <row r="22" spans="1:4" x14ac:dyDescent="0.25">
      <c r="A22" s="765"/>
      <c r="B22" s="765"/>
      <c r="C22" s="765"/>
      <c r="D22" s="766">
        <f>SUM(D19:D21)</f>
        <v>7</v>
      </c>
    </row>
    <row r="23" spans="1:4" ht="15" x14ac:dyDescent="0.25">
      <c r="A23" s="1391" t="s">
        <v>572</v>
      </c>
      <c r="B23" s="1392"/>
      <c r="C23" s="1392"/>
      <c r="D23" s="1393"/>
    </row>
    <row r="24" spans="1:4" ht="20.25" customHeight="1" x14ac:dyDescent="0.25">
      <c r="A24" s="1397" t="s">
        <v>671</v>
      </c>
      <c r="B24" s="1397" t="s">
        <v>664</v>
      </c>
      <c r="C24" s="1397" t="s">
        <v>623</v>
      </c>
      <c r="D24" s="1394">
        <v>2</v>
      </c>
    </row>
    <row r="25" spans="1:4" ht="9.75" customHeight="1" x14ac:dyDescent="0.25">
      <c r="A25" s="1398"/>
      <c r="B25" s="1398"/>
      <c r="C25" s="1398"/>
      <c r="D25" s="1395"/>
    </row>
    <row r="26" spans="1:4" ht="39" customHeight="1" x14ac:dyDescent="0.25">
      <c r="A26" s="1398"/>
      <c r="B26" s="1398"/>
      <c r="C26" s="1399"/>
      <c r="D26" s="1396"/>
    </row>
    <row r="27" spans="1:4" ht="39" customHeight="1" x14ac:dyDescent="0.25">
      <c r="A27" s="1334"/>
      <c r="B27" s="1334"/>
      <c r="C27" s="830" t="s">
        <v>635</v>
      </c>
      <c r="D27" s="831">
        <v>2</v>
      </c>
    </row>
    <row r="28" spans="1:4" x14ac:dyDescent="0.25">
      <c r="A28" s="765"/>
      <c r="B28" s="765"/>
      <c r="C28" s="765"/>
      <c r="D28" s="766">
        <f>SUM(D24:D27)</f>
        <v>4</v>
      </c>
    </row>
    <row r="29" spans="1:4" ht="15" x14ac:dyDescent="0.25">
      <c r="A29" s="1390" t="s">
        <v>667</v>
      </c>
      <c r="B29" s="1354"/>
      <c r="C29" s="1354"/>
      <c r="D29" s="1355"/>
    </row>
    <row r="30" spans="1:4" ht="92.25" customHeight="1" x14ac:dyDescent="0.25">
      <c r="A30" s="765" t="s">
        <v>671</v>
      </c>
      <c r="B30" s="765" t="s">
        <v>665</v>
      </c>
      <c r="C30" s="765" t="s">
        <v>666</v>
      </c>
      <c r="D30" s="766">
        <v>1</v>
      </c>
    </row>
    <row r="31" spans="1:4" x14ac:dyDescent="0.25">
      <c r="A31" s="765"/>
      <c r="B31" s="765"/>
      <c r="C31" s="765"/>
      <c r="D31" s="766">
        <f>SUM(D30)</f>
        <v>1</v>
      </c>
    </row>
    <row r="32" spans="1:4" ht="15" customHeight="1" x14ac:dyDescent="0.25">
      <c r="A32" s="745" t="s">
        <v>74</v>
      </c>
      <c r="B32" s="746"/>
      <c r="C32" s="747"/>
      <c r="D32" s="693"/>
    </row>
    <row r="33" spans="1:4" ht="15" customHeight="1" x14ac:dyDescent="0.25">
      <c r="A33" s="749" t="s">
        <v>228</v>
      </c>
      <c r="B33" s="763"/>
      <c r="C33" s="747"/>
      <c r="D33" s="693"/>
    </row>
    <row r="34" spans="1:4" ht="15" customHeight="1" x14ac:dyDescent="0.25">
      <c r="A34" s="749" t="s">
        <v>76</v>
      </c>
      <c r="B34" s="746"/>
      <c r="C34" s="747"/>
      <c r="D34" s="693"/>
    </row>
    <row r="35" spans="1:4" ht="15" customHeight="1" x14ac:dyDescent="0.25">
      <c r="A35" s="763" t="s">
        <v>549</v>
      </c>
      <c r="B35" s="750" t="s">
        <v>185</v>
      </c>
      <c r="C35" s="751"/>
      <c r="D35" s="693"/>
    </row>
    <row r="36" spans="1:4" ht="15" x14ac:dyDescent="0.25">
      <c r="A36" s="749" t="s">
        <v>78</v>
      </c>
      <c r="B36" s="750">
        <f>SUM(D17+D22+D28+D31)</f>
        <v>17</v>
      </c>
      <c r="C36" s="751"/>
      <c r="D36" s="693"/>
    </row>
    <row r="37" spans="1:4" ht="27.75" customHeight="1" x14ac:dyDescent="0.25">
      <c r="A37" s="750" t="s">
        <v>547</v>
      </c>
      <c r="B37" s="750">
        <f>SUM(D17+D22)</f>
        <v>12</v>
      </c>
      <c r="C37" s="751"/>
      <c r="D37" s="693"/>
    </row>
    <row r="38" spans="1:4" ht="33" customHeight="1" x14ac:dyDescent="0.25">
      <c r="A38" s="751" t="s">
        <v>548</v>
      </c>
      <c r="B38" s="750">
        <f>SUM(D17+D22)</f>
        <v>12</v>
      </c>
      <c r="C38" s="751"/>
      <c r="D38" s="693"/>
    </row>
    <row r="39" spans="1:4" ht="15" x14ac:dyDescent="0.25">
      <c r="A39" s="751" t="s">
        <v>551</v>
      </c>
      <c r="B39" s="750" t="s">
        <v>185</v>
      </c>
      <c r="C39" s="751"/>
      <c r="D39" s="693"/>
    </row>
    <row r="40" spans="1:4" ht="30" x14ac:dyDescent="0.25">
      <c r="A40" s="751" t="s">
        <v>560</v>
      </c>
      <c r="B40" s="750">
        <f>SUM(D28+D31)</f>
        <v>5</v>
      </c>
      <c r="C40" s="751"/>
      <c r="D40" s="693"/>
    </row>
    <row r="41" spans="1:4" ht="8.25" customHeight="1" x14ac:dyDescent="0.25">
      <c r="A41" s="751"/>
      <c r="B41" s="753"/>
      <c r="C41" s="753"/>
      <c r="D41" s="467"/>
    </row>
    <row r="42" spans="1:4" ht="24.75" customHeight="1" x14ac:dyDescent="0.25">
      <c r="A42" s="752" t="s">
        <v>79</v>
      </c>
      <c r="B42" s="753" t="s">
        <v>185</v>
      </c>
      <c r="C42" s="753"/>
      <c r="D42" s="691"/>
    </row>
    <row r="43" spans="1:4" ht="24" customHeight="1" x14ac:dyDescent="0.25">
      <c r="A43" s="768" t="s">
        <v>569</v>
      </c>
      <c r="B43" s="751"/>
      <c r="C43" s="768"/>
      <c r="D43" s="684"/>
    </row>
    <row r="44" spans="1:4" x14ac:dyDescent="0.25">
      <c r="A44" s="754"/>
      <c r="B44" s="751"/>
      <c r="C44" s="751"/>
      <c r="D44" s="684"/>
    </row>
    <row r="45" spans="1:4" ht="30" customHeight="1" x14ac:dyDescent="0.25">
      <c r="A45" s="730" t="s">
        <v>83</v>
      </c>
      <c r="B45" s="730"/>
      <c r="C45" s="730" t="s">
        <v>556</v>
      </c>
    </row>
    <row r="46" spans="1:4" ht="60.75" customHeight="1" x14ac:dyDescent="0.25">
      <c r="A46" s="730" t="s">
        <v>236</v>
      </c>
      <c r="B46" s="730"/>
      <c r="C46" s="730" t="s">
        <v>594</v>
      </c>
      <c r="D46" s="684"/>
    </row>
    <row r="47" spans="1:4" ht="18.75" customHeight="1" x14ac:dyDescent="0.25">
      <c r="A47" s="730"/>
      <c r="B47" s="730"/>
      <c r="C47" s="724"/>
    </row>
    <row r="48" spans="1:4" ht="18.75" customHeight="1" x14ac:dyDescent="0.25">
      <c r="A48" s="730" t="s">
        <v>164</v>
      </c>
      <c r="B48" s="730"/>
      <c r="C48" s="730" t="s">
        <v>557</v>
      </c>
      <c r="D48" s="684"/>
    </row>
    <row r="49" spans="1:3" ht="22.5" customHeight="1" x14ac:dyDescent="0.25">
      <c r="A49" s="730"/>
      <c r="B49" s="730"/>
      <c r="C49" s="730" t="s">
        <v>559</v>
      </c>
    </row>
    <row r="50" spans="1:3" ht="27" customHeight="1" x14ac:dyDescent="0.25">
      <c r="A50" s="730"/>
      <c r="B50" s="730"/>
      <c r="C50" s="730" t="s">
        <v>558</v>
      </c>
    </row>
    <row r="51" spans="1:3" ht="21.75" customHeight="1" x14ac:dyDescent="0.25">
      <c r="A51" s="730" t="s">
        <v>88</v>
      </c>
      <c r="B51" s="730"/>
      <c r="C51" s="730" t="s">
        <v>594</v>
      </c>
    </row>
    <row r="52" spans="1:3" ht="27.75" customHeight="1" x14ac:dyDescent="0.25"/>
    <row r="54" spans="1:3" ht="29.25" customHeight="1" x14ac:dyDescent="0.25"/>
    <row r="55" spans="1:3" ht="18" customHeight="1" x14ac:dyDescent="0.25"/>
    <row r="56" spans="1:3" ht="21" customHeight="1" x14ac:dyDescent="0.25"/>
    <row r="57" spans="1:3" ht="21" customHeight="1" x14ac:dyDescent="0.25"/>
    <row r="58" spans="1:3" ht="18.75" customHeight="1" x14ac:dyDescent="0.25"/>
    <row r="60" spans="1:3" ht="22.5" customHeight="1" x14ac:dyDescent="0.25"/>
    <row r="91" spans="3:4" s="680" customFormat="1" ht="31.5" customHeight="1" x14ac:dyDescent="0.25">
      <c r="C91" s="683"/>
      <c r="D91" s="685"/>
    </row>
    <row r="92" spans="3:4" s="680" customFormat="1" ht="17.25" customHeight="1" x14ac:dyDescent="0.25">
      <c r="C92" s="683"/>
      <c r="D92" s="685"/>
    </row>
    <row r="93" spans="3:4" s="680" customFormat="1" ht="17.25" customHeight="1" x14ac:dyDescent="0.25">
      <c r="C93" s="683"/>
      <c r="D93" s="685"/>
    </row>
    <row r="94" spans="3:4" s="680" customFormat="1" ht="17.25" customHeight="1" x14ac:dyDescent="0.25">
      <c r="C94" s="683"/>
      <c r="D94" s="685"/>
    </row>
    <row r="95" spans="3:4" s="680" customFormat="1" ht="16.5" customHeight="1" x14ac:dyDescent="0.25">
      <c r="C95" s="683"/>
      <c r="D95" s="685"/>
    </row>
    <row r="96" spans="3:4" s="680" customFormat="1" ht="27" customHeight="1" x14ac:dyDescent="0.25">
      <c r="C96" s="683"/>
      <c r="D96" s="685"/>
    </row>
  </sheetData>
  <mergeCells count="22">
    <mergeCell ref="A1:D1"/>
    <mergeCell ref="A3:D3"/>
    <mergeCell ref="A4:D4"/>
    <mergeCell ref="B6:D6"/>
    <mergeCell ref="B7:D7"/>
    <mergeCell ref="B8:D8"/>
    <mergeCell ref="B9:D9"/>
    <mergeCell ref="A11:D11"/>
    <mergeCell ref="A12:D12"/>
    <mergeCell ref="B10:D10"/>
    <mergeCell ref="A29:D29"/>
    <mergeCell ref="A13:D13"/>
    <mergeCell ref="A18:D18"/>
    <mergeCell ref="A23:D23"/>
    <mergeCell ref="D24:D26"/>
    <mergeCell ref="C24:C26"/>
    <mergeCell ref="A14:A15"/>
    <mergeCell ref="B14:B15"/>
    <mergeCell ref="A24:A27"/>
    <mergeCell ref="B24:B27"/>
    <mergeCell ref="C14:C15"/>
    <mergeCell ref="D14:D15"/>
  </mergeCells>
  <pageMargins left="0.39370078740157483" right="0.39370078740157483" top="0.59055118110236227" bottom="0.39370078740157483" header="0.31496062992125984" footer="0.31496062992125984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workbookViewId="0">
      <selection activeCell="B31" sqref="B31"/>
    </sheetView>
  </sheetViews>
  <sheetFormatPr defaultRowHeight="15" x14ac:dyDescent="0.25"/>
  <cols>
    <col min="1" max="1" width="24.7109375" customWidth="1"/>
    <col min="2" max="2" width="38.28515625" customWidth="1"/>
    <col min="3" max="3" width="20" customWidth="1"/>
    <col min="4" max="4" width="4.42578125" customWidth="1"/>
  </cols>
  <sheetData>
    <row r="1" spans="1:4" ht="18.75" x14ac:dyDescent="0.25">
      <c r="A1" s="1330" t="s">
        <v>578</v>
      </c>
      <c r="B1" s="1330"/>
      <c r="C1" s="1330"/>
      <c r="D1" s="1330"/>
    </row>
    <row r="2" spans="1:4" ht="18.75" x14ac:dyDescent="0.25">
      <c r="A2" s="769"/>
      <c r="B2" s="769"/>
      <c r="C2" s="769"/>
      <c r="D2" s="769"/>
    </row>
    <row r="3" spans="1:4" ht="18.75" x14ac:dyDescent="0.3">
      <c r="A3" s="1368" t="s">
        <v>673</v>
      </c>
      <c r="B3" s="1368"/>
      <c r="C3" s="1368"/>
      <c r="D3" s="1368"/>
    </row>
    <row r="4" spans="1:4" ht="18.75" x14ac:dyDescent="0.25">
      <c r="A4" s="1369" t="s">
        <v>561</v>
      </c>
      <c r="B4" s="1369"/>
      <c r="C4" s="1369"/>
      <c r="D4" s="1369"/>
    </row>
    <row r="5" spans="1:4" ht="18.75" x14ac:dyDescent="0.25">
      <c r="A5" s="770"/>
      <c r="B5" s="770"/>
      <c r="C5" s="770"/>
      <c r="D5" s="770"/>
    </row>
    <row r="6" spans="1:4" ht="59.25" customHeight="1" x14ac:dyDescent="0.25">
      <c r="A6" s="771" t="s">
        <v>552</v>
      </c>
      <c r="B6" s="1366" t="s">
        <v>599</v>
      </c>
      <c r="C6" s="1366"/>
      <c r="D6" s="1366"/>
    </row>
    <row r="7" spans="1:4" ht="39.75" customHeight="1" x14ac:dyDescent="0.25">
      <c r="A7" s="771" t="s">
        <v>591</v>
      </c>
      <c r="B7" s="1366" t="s">
        <v>592</v>
      </c>
      <c r="C7" s="1367"/>
      <c r="D7" s="1367"/>
    </row>
    <row r="8" spans="1:4" ht="38.25" customHeight="1" x14ac:dyDescent="0.25">
      <c r="A8" s="772" t="s">
        <v>553</v>
      </c>
      <c r="B8" s="1367" t="s">
        <v>585</v>
      </c>
      <c r="C8" s="1367"/>
      <c r="D8" s="1367"/>
    </row>
    <row r="9" spans="1:4" ht="40.5" customHeight="1" x14ac:dyDescent="0.25">
      <c r="A9" s="772" t="s">
        <v>554</v>
      </c>
      <c r="B9" s="1367" t="s">
        <v>586</v>
      </c>
      <c r="C9" s="1367"/>
      <c r="D9" s="1367"/>
    </row>
    <row r="10" spans="1:4" ht="40.5" customHeight="1" x14ac:dyDescent="0.25">
      <c r="A10" s="771" t="s">
        <v>555</v>
      </c>
      <c r="B10" s="1366" t="s">
        <v>587</v>
      </c>
      <c r="C10" s="1366"/>
      <c r="D10" s="1366"/>
    </row>
    <row r="11" spans="1:4" ht="9.75" customHeight="1" x14ac:dyDescent="0.25">
      <c r="A11" s="771"/>
      <c r="B11" s="773"/>
      <c r="C11" s="773"/>
      <c r="D11" s="773"/>
    </row>
    <row r="12" spans="1:4" ht="18.75" x14ac:dyDescent="0.3">
      <c r="A12" s="1372" t="s">
        <v>13</v>
      </c>
      <c r="B12" s="1372"/>
      <c r="C12" s="1372"/>
      <c r="D12" s="1372"/>
    </row>
    <row r="13" spans="1:4" ht="18.75" x14ac:dyDescent="0.25">
      <c r="A13" s="1373" t="s">
        <v>562</v>
      </c>
      <c r="B13" s="1373"/>
      <c r="C13" s="1373"/>
      <c r="D13" s="1373"/>
    </row>
    <row r="14" spans="1:4" ht="18.75" x14ac:dyDescent="0.25">
      <c r="A14" s="1374" t="s">
        <v>283</v>
      </c>
      <c r="B14" s="1375"/>
      <c r="C14" s="1375"/>
      <c r="D14" s="1376"/>
    </row>
    <row r="15" spans="1:4" ht="18.75" x14ac:dyDescent="0.25">
      <c r="A15" s="1404" t="s">
        <v>674</v>
      </c>
      <c r="B15" s="1406" t="s">
        <v>575</v>
      </c>
      <c r="C15" s="779" t="s">
        <v>449</v>
      </c>
      <c r="D15" s="779">
        <v>12</v>
      </c>
    </row>
    <row r="16" spans="1:4" ht="38.25" customHeight="1" x14ac:dyDescent="0.25">
      <c r="A16" s="1405"/>
      <c r="B16" s="1407"/>
      <c r="C16" s="778" t="s">
        <v>584</v>
      </c>
      <c r="D16" s="780">
        <v>3</v>
      </c>
    </row>
    <row r="17" spans="1:4" ht="18.75" x14ac:dyDescent="0.25">
      <c r="A17" s="778"/>
      <c r="B17" s="778"/>
      <c r="C17" s="778"/>
      <c r="D17" s="781">
        <f>SUM(D15:D16)</f>
        <v>15</v>
      </c>
    </row>
    <row r="18" spans="1:4" ht="18.75" customHeight="1" x14ac:dyDescent="0.25">
      <c r="A18" s="1374" t="s">
        <v>460</v>
      </c>
      <c r="B18" s="1375"/>
      <c r="C18" s="1375"/>
      <c r="D18" s="1376"/>
    </row>
    <row r="19" spans="1:4" ht="37.5" customHeight="1" x14ac:dyDescent="0.25">
      <c r="A19" s="778" t="s">
        <v>674</v>
      </c>
      <c r="B19" s="779" t="s">
        <v>575</v>
      </c>
      <c r="C19" s="778" t="s">
        <v>584</v>
      </c>
      <c r="D19" s="780">
        <v>9</v>
      </c>
    </row>
    <row r="20" spans="1:4" ht="18.75" customHeight="1" x14ac:dyDescent="0.25">
      <c r="A20" s="778"/>
      <c r="B20" s="778"/>
      <c r="C20" s="778"/>
      <c r="D20" s="781">
        <f>SUM(D19:D19)</f>
        <v>9</v>
      </c>
    </row>
    <row r="21" spans="1:4" ht="17.25" customHeight="1" x14ac:dyDescent="0.3">
      <c r="A21" s="775" t="s">
        <v>76</v>
      </c>
      <c r="B21" s="774"/>
      <c r="C21" s="683"/>
      <c r="D21" s="702"/>
    </row>
    <row r="22" spans="1:4" ht="19.5" customHeight="1" x14ac:dyDescent="0.25">
      <c r="A22" s="764" t="s">
        <v>549</v>
      </c>
      <c r="B22" s="776" t="s">
        <v>185</v>
      </c>
      <c r="C22" s="687"/>
      <c r="D22" s="702"/>
    </row>
    <row r="23" spans="1:4" ht="34.5" customHeight="1" x14ac:dyDescent="0.25">
      <c r="A23" s="775" t="s">
        <v>78</v>
      </c>
      <c r="B23" s="776">
        <f>D17+D20</f>
        <v>24</v>
      </c>
      <c r="C23" s="687"/>
      <c r="D23" s="702"/>
    </row>
    <row r="24" spans="1:4" ht="60" customHeight="1" x14ac:dyDescent="0.25">
      <c r="A24" s="776" t="s">
        <v>547</v>
      </c>
      <c r="B24" s="776">
        <f>D17+D20</f>
        <v>24</v>
      </c>
      <c r="C24" s="687"/>
      <c r="D24" s="702"/>
    </row>
    <row r="25" spans="1:4" ht="33" customHeight="1" x14ac:dyDescent="0.25">
      <c r="A25" s="777" t="s">
        <v>548</v>
      </c>
      <c r="B25" s="776">
        <f>D17+D20</f>
        <v>24</v>
      </c>
      <c r="C25" s="687"/>
      <c r="D25" s="702"/>
    </row>
    <row r="26" spans="1:4" ht="22.5" customHeight="1" x14ac:dyDescent="0.25">
      <c r="A26" s="777" t="s">
        <v>551</v>
      </c>
      <c r="B26" s="776">
        <v>0</v>
      </c>
      <c r="C26" s="687"/>
      <c r="D26" s="702"/>
    </row>
    <row r="27" spans="1:4" ht="36.75" customHeight="1" x14ac:dyDescent="0.25">
      <c r="A27" s="777" t="s">
        <v>560</v>
      </c>
      <c r="B27" s="776">
        <v>0</v>
      </c>
      <c r="C27" s="687"/>
      <c r="D27" s="702"/>
    </row>
    <row r="28" spans="1:4" ht="12" customHeight="1" x14ac:dyDescent="0.25">
      <c r="A28" s="777"/>
      <c r="B28" s="777"/>
      <c r="C28" s="701"/>
      <c r="D28" s="467"/>
    </row>
    <row r="29" spans="1:4" ht="18.75" x14ac:dyDescent="0.25">
      <c r="A29" s="776" t="s">
        <v>79</v>
      </c>
      <c r="B29" s="777"/>
      <c r="C29" s="701"/>
      <c r="D29" s="701"/>
    </row>
    <row r="30" spans="1:4" ht="13.5" customHeight="1" x14ac:dyDescent="0.25">
      <c r="A30" s="687" t="s">
        <v>185</v>
      </c>
      <c r="B30" s="679"/>
      <c r="C30" s="687" t="s">
        <v>185</v>
      </c>
      <c r="D30" s="684"/>
    </row>
    <row r="31" spans="1:4" ht="49.5" x14ac:dyDescent="0.25">
      <c r="A31" s="730" t="s">
        <v>83</v>
      </c>
      <c r="B31" s="730"/>
      <c r="C31" s="730" t="s">
        <v>556</v>
      </c>
      <c r="D31" s="685"/>
    </row>
    <row r="32" spans="1:4" ht="66" x14ac:dyDescent="0.25">
      <c r="A32" s="730" t="s">
        <v>236</v>
      </c>
      <c r="B32" s="730"/>
      <c r="C32" s="730" t="s">
        <v>594</v>
      </c>
      <c r="D32" s="684"/>
    </row>
    <row r="33" spans="1:4" ht="16.5" x14ac:dyDescent="0.25">
      <c r="A33" s="730" t="s">
        <v>164</v>
      </c>
      <c r="B33" s="730"/>
      <c r="C33" s="730" t="s">
        <v>557</v>
      </c>
      <c r="D33" s="684"/>
    </row>
    <row r="34" spans="1:4" ht="16.5" x14ac:dyDescent="0.25">
      <c r="A34" s="730"/>
      <c r="B34" s="730"/>
      <c r="C34" s="730" t="s">
        <v>559</v>
      </c>
      <c r="D34" s="685"/>
    </row>
    <row r="35" spans="1:4" ht="21" customHeight="1" x14ac:dyDescent="0.25">
      <c r="A35" s="730"/>
      <c r="B35" s="730"/>
      <c r="C35" s="730" t="s">
        <v>558</v>
      </c>
      <c r="D35" s="685"/>
    </row>
    <row r="36" spans="1:4" ht="33" x14ac:dyDescent="0.25">
      <c r="A36" s="730" t="s">
        <v>88</v>
      </c>
      <c r="B36" s="730"/>
      <c r="C36" s="730" t="s">
        <v>594</v>
      </c>
    </row>
  </sheetData>
  <mergeCells count="14">
    <mergeCell ref="A15:A16"/>
    <mergeCell ref="B15:B16"/>
    <mergeCell ref="A18:D18"/>
    <mergeCell ref="A1:D1"/>
    <mergeCell ref="A3:D3"/>
    <mergeCell ref="A4:D4"/>
    <mergeCell ref="B6:D6"/>
    <mergeCell ref="B7:D7"/>
    <mergeCell ref="A14:D14"/>
    <mergeCell ref="B8:D8"/>
    <mergeCell ref="B9:D9"/>
    <mergeCell ref="B10:D10"/>
    <mergeCell ref="A12:D12"/>
    <mergeCell ref="A13:D1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81"/>
  <sheetViews>
    <sheetView workbookViewId="0">
      <selection sqref="A1:Q1048576"/>
    </sheetView>
  </sheetViews>
  <sheetFormatPr defaultRowHeight="15" x14ac:dyDescent="0.25"/>
  <cols>
    <col min="1" max="2" width="9.140625" style="17"/>
    <col min="3" max="3" width="3.28515625" style="17" customWidth="1"/>
    <col min="4" max="4" width="1.42578125" style="17" customWidth="1"/>
    <col min="5" max="5" width="7.5703125" style="17" customWidth="1"/>
    <col min="6" max="6" width="6.140625" style="17" customWidth="1"/>
    <col min="7" max="7" width="4.7109375" style="17" customWidth="1"/>
    <col min="8" max="8" width="4.28515625" style="17" customWidth="1"/>
    <col min="9" max="9" width="2.85546875" style="17" customWidth="1"/>
    <col min="10" max="10" width="2" style="17" customWidth="1"/>
    <col min="11" max="11" width="4.7109375" style="17" customWidth="1"/>
    <col min="12" max="12" width="4.85546875" style="17" customWidth="1"/>
    <col min="13" max="13" width="7" style="17" customWidth="1"/>
    <col min="14" max="14" width="6.140625" style="17" customWidth="1"/>
    <col min="15" max="15" width="6.7109375" style="17" customWidth="1"/>
    <col min="16" max="16" width="7" style="17" customWidth="1"/>
  </cols>
  <sheetData>
    <row r="2" spans="1:16" ht="18.75" x14ac:dyDescent="0.3">
      <c r="A2" s="883" t="s">
        <v>132</v>
      </c>
      <c r="B2" s="883"/>
      <c r="C2" s="883"/>
      <c r="D2" s="883"/>
      <c r="E2" s="883"/>
      <c r="F2" s="883"/>
      <c r="G2" s="883"/>
      <c r="H2" s="883"/>
      <c r="I2" s="883"/>
      <c r="J2" s="883"/>
      <c r="K2" s="883"/>
      <c r="L2" s="883"/>
      <c r="M2" s="883"/>
      <c r="N2" s="883"/>
      <c r="O2" s="883"/>
      <c r="P2" s="883"/>
    </row>
    <row r="3" spans="1:16" x14ac:dyDescent="0.2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</row>
    <row r="4" spans="1:16" ht="40.5" customHeight="1" x14ac:dyDescent="0.25">
      <c r="A4" s="859" t="s">
        <v>0</v>
      </c>
      <c r="B4" s="859"/>
      <c r="C4" s="859"/>
      <c r="D4" s="859"/>
      <c r="E4" s="859"/>
      <c r="F4" s="859"/>
      <c r="G4" s="859"/>
      <c r="H4" s="859"/>
      <c r="I4" s="859"/>
      <c r="J4" s="859"/>
      <c r="K4" s="859"/>
      <c r="L4" s="859"/>
      <c r="M4" s="859"/>
      <c r="N4" s="859"/>
      <c r="O4" s="859"/>
      <c r="P4" s="859"/>
    </row>
    <row r="5" spans="1:16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x14ac:dyDescent="0.25">
      <c r="A6" s="839" t="s">
        <v>3</v>
      </c>
      <c r="B6" s="839"/>
      <c r="C6" s="839"/>
      <c r="D6" s="839"/>
      <c r="E6" s="839"/>
      <c r="F6" s="839"/>
    </row>
    <row r="7" spans="1:16" x14ac:dyDescent="0.2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x14ac:dyDescent="0.25">
      <c r="A8" s="836" t="s">
        <v>133</v>
      </c>
      <c r="B8" s="836"/>
      <c r="C8" s="836"/>
      <c r="D8" s="836"/>
      <c r="E8" s="836"/>
      <c r="F8" s="836"/>
    </row>
    <row r="9" spans="1:16" x14ac:dyDescent="0.25">
      <c r="A9" s="836" t="s">
        <v>2</v>
      </c>
      <c r="B9" s="836"/>
      <c r="C9" s="836"/>
      <c r="D9" s="836"/>
      <c r="E9" s="87"/>
    </row>
    <row r="11" spans="1:16" x14ac:dyDescent="0.25">
      <c r="A11" s="839" t="s">
        <v>3</v>
      </c>
      <c r="B11" s="839"/>
      <c r="C11" s="839"/>
      <c r="D11" s="839"/>
      <c r="E11" s="839"/>
      <c r="F11" s="839"/>
    </row>
    <row r="12" spans="1:16" ht="10.5" customHeight="1" x14ac:dyDescent="0.25">
      <c r="A12" s="88"/>
      <c r="B12" s="88"/>
      <c r="C12" s="88"/>
      <c r="D12" s="88"/>
      <c r="E12" s="88"/>
      <c r="F12" s="88"/>
    </row>
    <row r="13" spans="1:16" x14ac:dyDescent="0.25">
      <c r="A13" s="860" t="s">
        <v>4</v>
      </c>
      <c r="B13" s="860"/>
      <c r="C13" s="860"/>
      <c r="D13" s="860"/>
      <c r="E13" s="860"/>
      <c r="F13" s="842" t="s">
        <v>5</v>
      </c>
      <c r="G13" s="842"/>
      <c r="H13" s="842"/>
      <c r="I13" s="842"/>
      <c r="J13" s="842"/>
      <c r="K13" s="842"/>
      <c r="L13" s="842"/>
      <c r="M13" s="842"/>
      <c r="N13" s="842"/>
      <c r="O13" s="842"/>
      <c r="P13" s="842"/>
    </row>
    <row r="14" spans="1:16" ht="31.5" customHeight="1" x14ac:dyDescent="0.25">
      <c r="F14" s="842"/>
      <c r="G14" s="842"/>
      <c r="H14" s="842"/>
      <c r="I14" s="842"/>
      <c r="J14" s="842"/>
      <c r="K14" s="842"/>
      <c r="L14" s="842"/>
      <c r="M14" s="842"/>
      <c r="N14" s="842"/>
      <c r="O14" s="842"/>
      <c r="P14" s="842"/>
    </row>
    <row r="15" spans="1:16" x14ac:dyDescent="0.25"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</row>
    <row r="16" spans="1:16" ht="35.25" customHeight="1" x14ac:dyDescent="0.25">
      <c r="A16" s="860" t="s">
        <v>10</v>
      </c>
      <c r="B16" s="860"/>
      <c r="C16" s="860"/>
      <c r="D16" s="860"/>
      <c r="E16" s="860"/>
      <c r="F16" s="842" t="s">
        <v>8</v>
      </c>
      <c r="G16" s="842"/>
      <c r="H16" s="842"/>
      <c r="I16" s="842"/>
      <c r="J16" s="842"/>
      <c r="K16" s="842"/>
      <c r="L16" s="842"/>
      <c r="M16" s="842"/>
      <c r="N16" s="842"/>
      <c r="O16" s="842"/>
      <c r="P16" s="842"/>
    </row>
    <row r="17" spans="1:16" x14ac:dyDescent="0.25">
      <c r="A17" s="82"/>
      <c r="B17" s="82"/>
      <c r="C17" s="82"/>
      <c r="D17" s="82"/>
      <c r="E17" s="82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</row>
    <row r="18" spans="1:16" x14ac:dyDescent="0.25">
      <c r="A18" s="842"/>
      <c r="B18" s="842"/>
      <c r="C18" s="842"/>
      <c r="D18" s="842"/>
      <c r="E18" s="79"/>
      <c r="F18" s="842"/>
      <c r="G18" s="842"/>
      <c r="H18" s="842"/>
      <c r="I18" s="842"/>
      <c r="J18" s="842"/>
      <c r="K18" s="842"/>
      <c r="L18" s="842"/>
      <c r="M18" s="842"/>
      <c r="N18" s="842"/>
      <c r="O18" s="842"/>
      <c r="P18" s="842"/>
    </row>
    <row r="20" spans="1:16" ht="36" customHeight="1" x14ac:dyDescent="0.25">
      <c r="A20" s="860" t="s">
        <v>11</v>
      </c>
      <c r="B20" s="860"/>
      <c r="C20" s="860"/>
      <c r="D20" s="860"/>
      <c r="E20" s="860"/>
      <c r="F20" s="842" t="s">
        <v>12</v>
      </c>
      <c r="G20" s="842"/>
      <c r="H20" s="842"/>
      <c r="I20" s="842"/>
      <c r="J20" s="842"/>
      <c r="K20" s="842"/>
      <c r="L20" s="842"/>
      <c r="M20" s="842"/>
      <c r="N20" s="842"/>
      <c r="O20" s="842"/>
      <c r="P20" s="842"/>
    </row>
    <row r="22" spans="1:16" x14ac:dyDescent="0.25">
      <c r="A22" s="885" t="s">
        <v>13</v>
      </c>
      <c r="B22" s="885"/>
      <c r="C22" s="885"/>
      <c r="D22" s="885"/>
      <c r="E22" s="885"/>
      <c r="F22" s="885"/>
      <c r="G22" s="885"/>
      <c r="H22" s="885"/>
      <c r="I22" s="885"/>
      <c r="J22" s="885"/>
      <c r="K22" s="885"/>
      <c r="L22" s="885"/>
      <c r="M22" s="885"/>
      <c r="N22" s="885"/>
      <c r="O22" s="885"/>
      <c r="P22" s="885"/>
    </row>
    <row r="23" spans="1:16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</row>
    <row r="24" spans="1:16" ht="48" customHeight="1" x14ac:dyDescent="0.25">
      <c r="A24" s="909" t="s">
        <v>135</v>
      </c>
      <c r="B24" s="909"/>
      <c r="C24" s="909"/>
      <c r="D24" s="909"/>
      <c r="E24" s="909"/>
      <c r="F24" s="909"/>
      <c r="G24" s="909"/>
      <c r="H24" s="909"/>
      <c r="I24" s="909"/>
      <c r="J24" s="909"/>
      <c r="K24" s="909"/>
      <c r="L24" s="909"/>
      <c r="M24" s="909"/>
      <c r="N24" s="909"/>
      <c r="O24" s="909"/>
      <c r="P24" s="909"/>
    </row>
    <row r="25" spans="1:16" x14ac:dyDescent="0.25">
      <c r="A25" s="79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</row>
    <row r="26" spans="1:16" x14ac:dyDescent="0.25">
      <c r="A26" s="877" t="s">
        <v>17</v>
      </c>
      <c r="B26" s="878"/>
      <c r="C26" s="878"/>
      <c r="D26" s="879"/>
      <c r="E26" s="875" t="s">
        <v>15</v>
      </c>
      <c r="F26" s="876"/>
      <c r="G26" s="886" t="s">
        <v>131</v>
      </c>
      <c r="H26" s="887"/>
      <c r="I26" s="887"/>
      <c r="J26" s="887"/>
      <c r="K26" s="887"/>
      <c r="L26" s="888"/>
      <c r="M26" s="906" t="s">
        <v>16</v>
      </c>
      <c r="N26" s="907"/>
      <c r="O26" s="907"/>
      <c r="P26" s="908"/>
    </row>
    <row r="27" spans="1:16" x14ac:dyDescent="0.25">
      <c r="A27" s="880"/>
      <c r="B27" s="881"/>
      <c r="C27" s="881"/>
      <c r="D27" s="882"/>
      <c r="E27" s="875" t="s">
        <v>18</v>
      </c>
      <c r="F27" s="876"/>
      <c r="G27" s="20" t="s">
        <v>29</v>
      </c>
      <c r="H27" s="20" t="s">
        <v>27</v>
      </c>
      <c r="I27" s="875" t="s">
        <v>28</v>
      </c>
      <c r="J27" s="876"/>
      <c r="K27" s="21" t="s">
        <v>50</v>
      </c>
      <c r="L27" s="21" t="s">
        <v>51</v>
      </c>
      <c r="M27" s="21" t="s">
        <v>50</v>
      </c>
      <c r="N27" s="22" t="s">
        <v>19</v>
      </c>
      <c r="O27" s="22" t="s">
        <v>20</v>
      </c>
      <c r="P27" s="100" t="s">
        <v>126</v>
      </c>
    </row>
    <row r="28" spans="1:16" s="89" customFormat="1" x14ac:dyDescent="0.25">
      <c r="A28" s="949" t="s">
        <v>21</v>
      </c>
      <c r="B28" s="950"/>
      <c r="C28" s="950"/>
      <c r="D28" s="951"/>
      <c r="E28" s="90" t="s">
        <v>22</v>
      </c>
      <c r="F28" s="90">
        <v>0</v>
      </c>
      <c r="G28" s="91"/>
      <c r="H28" s="91">
        <v>1</v>
      </c>
      <c r="I28" s="955">
        <v>1</v>
      </c>
      <c r="J28" s="956"/>
      <c r="K28" s="91">
        <v>2</v>
      </c>
      <c r="L28" s="91"/>
      <c r="M28" s="91"/>
      <c r="N28" s="90"/>
      <c r="O28" s="90"/>
      <c r="P28" s="92"/>
    </row>
    <row r="29" spans="1:16" s="89" customFormat="1" x14ac:dyDescent="0.25">
      <c r="A29" s="952"/>
      <c r="B29" s="953"/>
      <c r="C29" s="953"/>
      <c r="D29" s="954"/>
      <c r="E29" s="93" t="s">
        <v>18</v>
      </c>
      <c r="F29" s="90">
        <v>0</v>
      </c>
      <c r="G29" s="90"/>
      <c r="H29" s="94"/>
      <c r="I29" s="955"/>
      <c r="J29" s="956"/>
      <c r="K29" s="95"/>
      <c r="L29" s="95"/>
      <c r="M29" s="95"/>
      <c r="N29" s="90"/>
      <c r="O29" s="90"/>
      <c r="P29" s="92"/>
    </row>
    <row r="30" spans="1:16" s="89" customFormat="1" x14ac:dyDescent="0.25">
      <c r="A30" s="943" t="s">
        <v>134</v>
      </c>
      <c r="B30" s="944"/>
      <c r="C30" s="944"/>
      <c r="D30" s="945"/>
      <c r="E30" s="93" t="s">
        <v>22</v>
      </c>
      <c r="F30" s="90">
        <v>0</v>
      </c>
      <c r="G30" s="90"/>
      <c r="H30" s="94"/>
      <c r="I30" s="96"/>
      <c r="J30" s="95"/>
      <c r="K30" s="95"/>
      <c r="L30" s="95"/>
      <c r="M30" s="95"/>
      <c r="N30" s="90"/>
      <c r="O30" s="90"/>
      <c r="P30" s="92"/>
    </row>
    <row r="31" spans="1:16" s="89" customFormat="1" x14ac:dyDescent="0.25">
      <c r="A31" s="946"/>
      <c r="B31" s="947"/>
      <c r="C31" s="947"/>
      <c r="D31" s="948"/>
      <c r="E31" s="93" t="s">
        <v>18</v>
      </c>
      <c r="F31" s="90">
        <v>0</v>
      </c>
      <c r="G31" s="90"/>
      <c r="H31" s="94"/>
      <c r="I31" s="96"/>
      <c r="J31" s="95"/>
      <c r="K31" s="95"/>
      <c r="L31" s="95"/>
      <c r="M31" s="95"/>
      <c r="N31" s="90"/>
      <c r="O31" s="90"/>
      <c r="P31" s="92"/>
    </row>
    <row r="32" spans="1:16" x14ac:dyDescent="0.25">
      <c r="A32" s="957" t="s">
        <v>48</v>
      </c>
      <c r="B32" s="958"/>
      <c r="C32" s="958"/>
      <c r="D32" s="959"/>
      <c r="E32" s="97" t="s">
        <v>22</v>
      </c>
      <c r="F32" s="90">
        <v>0</v>
      </c>
      <c r="G32" s="91">
        <v>1</v>
      </c>
      <c r="H32" s="91"/>
      <c r="I32" s="955"/>
      <c r="J32" s="956"/>
      <c r="K32" s="95"/>
      <c r="L32" s="95"/>
      <c r="M32" s="95"/>
      <c r="N32" s="90"/>
      <c r="O32" s="90"/>
      <c r="P32" s="92"/>
    </row>
    <row r="33" spans="1:16" x14ac:dyDescent="0.25">
      <c r="A33" s="960"/>
      <c r="B33" s="961"/>
      <c r="C33" s="961"/>
      <c r="D33" s="962"/>
      <c r="E33" s="97" t="s">
        <v>18</v>
      </c>
      <c r="F33" s="90">
        <v>0</v>
      </c>
      <c r="G33" s="91"/>
      <c r="H33" s="94"/>
      <c r="I33" s="955"/>
      <c r="J33" s="956"/>
      <c r="K33" s="95"/>
      <c r="L33" s="95"/>
      <c r="M33" s="95"/>
      <c r="N33" s="90"/>
      <c r="O33" s="90"/>
      <c r="P33" s="92"/>
    </row>
    <row r="34" spans="1:16" x14ac:dyDescent="0.25">
      <c r="A34" s="949" t="s">
        <v>31</v>
      </c>
      <c r="B34" s="950"/>
      <c r="C34" s="950"/>
      <c r="D34" s="951"/>
      <c r="E34" s="92" t="s">
        <v>22</v>
      </c>
      <c r="F34" s="90">
        <v>0</v>
      </c>
      <c r="G34" s="91"/>
      <c r="H34" s="94"/>
      <c r="I34" s="955"/>
      <c r="J34" s="956"/>
      <c r="K34" s="95"/>
      <c r="L34" s="95"/>
      <c r="M34" s="95"/>
      <c r="N34" s="90"/>
      <c r="O34" s="90"/>
      <c r="P34" s="92"/>
    </row>
    <row r="35" spans="1:16" x14ac:dyDescent="0.25">
      <c r="A35" s="952"/>
      <c r="B35" s="953"/>
      <c r="C35" s="953"/>
      <c r="D35" s="954"/>
      <c r="E35" s="97" t="s">
        <v>18</v>
      </c>
      <c r="F35" s="90">
        <v>0</v>
      </c>
      <c r="G35" s="91"/>
      <c r="H35" s="94"/>
      <c r="I35" s="955"/>
      <c r="J35" s="956"/>
      <c r="K35" s="95"/>
      <c r="L35" s="95"/>
      <c r="M35" s="95"/>
      <c r="N35" s="90"/>
      <c r="O35" s="98"/>
      <c r="P35" s="99"/>
    </row>
    <row r="36" spans="1:16" s="89" customFormat="1" x14ac:dyDescent="0.25">
      <c r="A36" s="949" t="s">
        <v>38</v>
      </c>
      <c r="B36" s="950"/>
      <c r="C36" s="950"/>
      <c r="D36" s="951"/>
      <c r="E36" s="97" t="s">
        <v>22</v>
      </c>
      <c r="F36" s="90">
        <v>1</v>
      </c>
      <c r="G36" s="91"/>
      <c r="H36" s="91">
        <v>1</v>
      </c>
      <c r="I36" s="955"/>
      <c r="J36" s="956"/>
      <c r="K36" s="95"/>
      <c r="L36" s="95"/>
      <c r="M36" s="95"/>
      <c r="N36" s="90"/>
      <c r="O36" s="90"/>
      <c r="P36" s="92"/>
    </row>
    <row r="37" spans="1:16" s="89" customFormat="1" x14ac:dyDescent="0.25">
      <c r="A37" s="952"/>
      <c r="B37" s="953"/>
      <c r="C37" s="953"/>
      <c r="D37" s="954"/>
      <c r="E37" s="97" t="s">
        <v>18</v>
      </c>
      <c r="F37" s="90">
        <v>0</v>
      </c>
      <c r="G37" s="91"/>
      <c r="H37" s="94"/>
      <c r="I37" s="955"/>
      <c r="J37" s="956"/>
      <c r="K37" s="95"/>
      <c r="L37" s="95"/>
      <c r="M37" s="95"/>
      <c r="N37" s="90"/>
      <c r="O37" s="90"/>
      <c r="P37" s="92"/>
    </row>
    <row r="38" spans="1:16" s="89" customFormat="1" x14ac:dyDescent="0.25">
      <c r="A38" s="963" t="s">
        <v>42</v>
      </c>
      <c r="B38" s="964"/>
      <c r="C38" s="964"/>
      <c r="D38" s="965"/>
      <c r="E38" s="97" t="s">
        <v>22</v>
      </c>
      <c r="F38" s="90">
        <v>11</v>
      </c>
      <c r="G38" s="91">
        <v>1</v>
      </c>
      <c r="H38" s="91"/>
      <c r="I38" s="955"/>
      <c r="J38" s="956"/>
      <c r="K38" s="95"/>
      <c r="L38" s="95">
        <v>1</v>
      </c>
      <c r="M38" s="95"/>
      <c r="N38" s="90"/>
      <c r="O38" s="90"/>
      <c r="P38" s="97"/>
    </row>
    <row r="39" spans="1:16" s="89" customFormat="1" x14ac:dyDescent="0.25">
      <c r="A39" s="966"/>
      <c r="B39" s="967"/>
      <c r="C39" s="967"/>
      <c r="D39" s="968"/>
      <c r="E39" s="97" t="s">
        <v>18</v>
      </c>
      <c r="F39" s="90">
        <v>1</v>
      </c>
      <c r="G39" s="91"/>
      <c r="H39" s="91"/>
      <c r="I39" s="955"/>
      <c r="J39" s="956"/>
      <c r="K39" s="95"/>
      <c r="L39" s="95"/>
      <c r="M39" s="95"/>
      <c r="N39" s="90"/>
      <c r="O39" s="90"/>
      <c r="P39" s="92"/>
    </row>
    <row r="40" spans="1:16" x14ac:dyDescent="0.25">
      <c r="A40" s="949" t="s">
        <v>121</v>
      </c>
      <c r="B40" s="950"/>
      <c r="C40" s="950"/>
      <c r="D40" s="951"/>
      <c r="E40" s="97" t="s">
        <v>22</v>
      </c>
      <c r="F40" s="90">
        <v>0</v>
      </c>
      <c r="G40" s="91"/>
      <c r="H40" s="91"/>
      <c r="I40" s="955"/>
      <c r="J40" s="956"/>
      <c r="K40" s="95"/>
      <c r="L40" s="95"/>
      <c r="M40" s="95"/>
      <c r="N40" s="90"/>
      <c r="O40" s="90"/>
      <c r="P40" s="92"/>
    </row>
    <row r="41" spans="1:16" x14ac:dyDescent="0.25">
      <c r="A41" s="952"/>
      <c r="B41" s="953"/>
      <c r="C41" s="953"/>
      <c r="D41" s="954"/>
      <c r="E41" s="97" t="s">
        <v>18</v>
      </c>
      <c r="F41" s="90">
        <v>3</v>
      </c>
      <c r="G41" s="91"/>
      <c r="H41" s="91"/>
      <c r="I41" s="955"/>
      <c r="J41" s="956"/>
      <c r="K41" s="95"/>
      <c r="L41" s="95"/>
      <c r="M41" s="95"/>
      <c r="N41" s="90"/>
      <c r="O41" s="90">
        <v>15</v>
      </c>
      <c r="P41" s="92"/>
    </row>
    <row r="42" spans="1:16" x14ac:dyDescent="0.25">
      <c r="A42" s="949" t="s">
        <v>122</v>
      </c>
      <c r="B42" s="950"/>
      <c r="C42" s="950"/>
      <c r="D42" s="951"/>
      <c r="E42" s="97" t="s">
        <v>22</v>
      </c>
      <c r="F42" s="90">
        <v>0</v>
      </c>
      <c r="G42" s="91"/>
      <c r="H42" s="91"/>
      <c r="I42" s="955"/>
      <c r="J42" s="956"/>
      <c r="K42" s="95"/>
      <c r="L42" s="95"/>
      <c r="M42" s="95"/>
      <c r="N42" s="90"/>
      <c r="O42" s="90"/>
      <c r="P42" s="91"/>
    </row>
    <row r="43" spans="1:16" x14ac:dyDescent="0.25">
      <c r="A43" s="952"/>
      <c r="B43" s="953"/>
      <c r="C43" s="953"/>
      <c r="D43" s="954"/>
      <c r="E43" s="97" t="s">
        <v>18</v>
      </c>
      <c r="F43" s="90">
        <v>3</v>
      </c>
      <c r="G43" s="91"/>
      <c r="H43" s="91"/>
      <c r="I43" s="96"/>
      <c r="J43" s="95"/>
      <c r="K43" s="95"/>
      <c r="L43" s="95"/>
      <c r="M43" s="95"/>
      <c r="N43" s="90"/>
      <c r="O43" s="90"/>
      <c r="P43" s="92"/>
    </row>
    <row r="44" spans="1:16" x14ac:dyDescent="0.25">
      <c r="A44" s="943" t="s">
        <v>101</v>
      </c>
      <c r="B44" s="944"/>
      <c r="C44" s="944"/>
      <c r="D44" s="945"/>
      <c r="E44" s="97" t="s">
        <v>22</v>
      </c>
      <c r="F44" s="90">
        <v>0</v>
      </c>
      <c r="G44" s="91"/>
      <c r="H44" s="91"/>
      <c r="I44" s="96"/>
      <c r="J44" s="95"/>
      <c r="K44" s="95"/>
      <c r="L44" s="95"/>
      <c r="M44" s="95"/>
      <c r="N44" s="90"/>
      <c r="O44" s="90"/>
      <c r="P44" s="92"/>
    </row>
    <row r="45" spans="1:16" x14ac:dyDescent="0.25">
      <c r="A45" s="946"/>
      <c r="B45" s="947"/>
      <c r="C45" s="947"/>
      <c r="D45" s="948"/>
      <c r="E45" s="97" t="s">
        <v>18</v>
      </c>
      <c r="F45" s="90">
        <v>10</v>
      </c>
      <c r="G45" s="91"/>
      <c r="H45" s="91"/>
      <c r="I45" s="96"/>
      <c r="J45" s="95"/>
      <c r="K45" s="95"/>
      <c r="L45" s="95"/>
      <c r="M45" s="95"/>
      <c r="N45" s="90"/>
      <c r="O45" s="90"/>
      <c r="P45" s="92"/>
    </row>
    <row r="46" spans="1:16" x14ac:dyDescent="0.25">
      <c r="A46" s="898" t="s">
        <v>61</v>
      </c>
      <c r="B46" s="898"/>
      <c r="C46" s="898"/>
      <c r="D46" s="898"/>
      <c r="E46" s="59" t="s">
        <v>22</v>
      </c>
      <c r="F46" s="46">
        <f>F28+F30+F32+F34+F36+F38+F40+F42+F44</f>
        <v>12</v>
      </c>
      <c r="G46" s="84"/>
      <c r="H46" s="84"/>
      <c r="I46" s="849"/>
      <c r="J46" s="849"/>
      <c r="K46" s="84"/>
      <c r="L46" s="84"/>
      <c r="M46" s="84"/>
      <c r="N46" s="46"/>
      <c r="O46" s="46"/>
      <c r="P46" s="28"/>
    </row>
    <row r="47" spans="1:16" x14ac:dyDescent="0.25">
      <c r="A47" s="898"/>
      <c r="B47" s="898"/>
      <c r="C47" s="898"/>
      <c r="D47" s="898"/>
      <c r="E47" s="59" t="s">
        <v>18</v>
      </c>
      <c r="F47" s="46">
        <f>F29+F31+F33+F35+F37+F39+F41+F43+F45</f>
        <v>17</v>
      </c>
      <c r="G47" s="84">
        <f>SUM(G28:G46)</f>
        <v>2</v>
      </c>
      <c r="H47" s="84">
        <f>SUM(H28:H46)</f>
        <v>2</v>
      </c>
      <c r="I47" s="896">
        <f>SUM(I28:I46)</f>
        <v>1</v>
      </c>
      <c r="J47" s="897"/>
      <c r="K47" s="84">
        <f>SUM(K28:K46)</f>
        <v>2</v>
      </c>
      <c r="L47" s="84">
        <f>SUM(L28:L46)</f>
        <v>1</v>
      </c>
      <c r="M47" s="84">
        <f>SUM(M28:M46)</f>
        <v>0</v>
      </c>
      <c r="N47" s="46">
        <f>SUM(N28:N46)</f>
        <v>0</v>
      </c>
      <c r="O47" s="46">
        <f>SUM(O28:O46)</f>
        <v>15</v>
      </c>
      <c r="P47" s="28">
        <v>0</v>
      </c>
    </row>
    <row r="48" spans="1:16" x14ac:dyDescent="0.25">
      <c r="A48" s="83"/>
      <c r="B48" s="844" t="s">
        <v>124</v>
      </c>
      <c r="C48" s="844"/>
      <c r="D48" s="83"/>
      <c r="E48" s="37"/>
      <c r="F48" s="38">
        <f>F46+F47</f>
        <v>29</v>
      </c>
      <c r="G48" s="40"/>
      <c r="H48" s="41"/>
      <c r="I48" s="41"/>
      <c r="J48" s="41"/>
      <c r="K48" s="41"/>
      <c r="L48" s="41"/>
      <c r="M48" s="41"/>
      <c r="N48" s="24"/>
      <c r="O48" s="24"/>
      <c r="P48" s="24"/>
    </row>
    <row r="49" spans="1:16" x14ac:dyDescent="0.25">
      <c r="A49" s="83"/>
      <c r="B49" s="844" t="s">
        <v>56</v>
      </c>
      <c r="C49" s="844"/>
      <c r="D49" s="844"/>
      <c r="E49" s="37"/>
      <c r="F49" s="38">
        <f>F46</f>
        <v>12</v>
      </c>
      <c r="G49" s="40"/>
      <c r="H49" s="41"/>
      <c r="I49" s="41"/>
      <c r="J49" s="41"/>
      <c r="K49" s="41"/>
      <c r="L49" s="41"/>
      <c r="M49" s="41"/>
      <c r="N49" s="24"/>
      <c r="O49" s="24"/>
      <c r="P49" s="24"/>
    </row>
    <row r="50" spans="1:16" ht="15.75" x14ac:dyDescent="0.25">
      <c r="A50" s="848" t="s">
        <v>57</v>
      </c>
      <c r="B50" s="848"/>
      <c r="C50" s="848"/>
      <c r="D50" s="848"/>
      <c r="E50" s="42"/>
      <c r="F50" s="38">
        <v>32</v>
      </c>
      <c r="G50" s="40"/>
      <c r="H50" s="843">
        <f>F50-O47</f>
        <v>17</v>
      </c>
      <c r="I50" s="843"/>
      <c r="J50" s="843"/>
      <c r="K50" s="41"/>
      <c r="L50" s="41"/>
      <c r="M50" s="86">
        <f>F50-H50</f>
        <v>15</v>
      </c>
      <c r="N50" s="24"/>
      <c r="O50" s="844" t="s">
        <v>125</v>
      </c>
      <c r="P50" s="844"/>
    </row>
    <row r="51" spans="1:16" ht="15.75" x14ac:dyDescent="0.25">
      <c r="A51" s="844" t="s">
        <v>58</v>
      </c>
      <c r="B51" s="844"/>
      <c r="C51" s="844"/>
      <c r="D51" s="844"/>
      <c r="E51" s="42"/>
      <c r="F51" s="38">
        <v>5</v>
      </c>
      <c r="G51" s="40"/>
      <c r="H51" s="843">
        <f>F51-N47</f>
        <v>5</v>
      </c>
      <c r="I51" s="843"/>
      <c r="J51" s="843"/>
      <c r="K51" s="41"/>
      <c r="L51" s="935">
        <v>0</v>
      </c>
      <c r="M51" s="935"/>
      <c r="N51" s="936" t="s">
        <v>125</v>
      </c>
      <c r="O51" s="936"/>
      <c r="P51" s="936"/>
    </row>
    <row r="52" spans="1:16" ht="15.75" x14ac:dyDescent="0.25">
      <c r="A52" s="836" t="s">
        <v>60</v>
      </c>
      <c r="B52" s="836"/>
      <c r="C52" s="836"/>
      <c r="D52" s="836"/>
      <c r="E52" s="85"/>
      <c r="F52" s="80">
        <f>K47+M47</f>
        <v>2</v>
      </c>
      <c r="H52" s="841">
        <v>2</v>
      </c>
      <c r="I52" s="841"/>
      <c r="J52" s="841"/>
      <c r="L52" s="937">
        <v>0</v>
      </c>
      <c r="M52" s="937"/>
      <c r="O52" s="836" t="s">
        <v>125</v>
      </c>
      <c r="P52" s="836"/>
    </row>
    <row r="53" spans="1:16" ht="15.75" x14ac:dyDescent="0.25">
      <c r="A53" s="836" t="s">
        <v>59</v>
      </c>
      <c r="B53" s="836"/>
      <c r="C53" s="836"/>
      <c r="D53" s="836"/>
      <c r="E53" s="85"/>
      <c r="F53" s="80">
        <f>L47</f>
        <v>1</v>
      </c>
      <c r="H53" s="885">
        <v>1</v>
      </c>
      <c r="I53" s="885"/>
      <c r="J53" s="885"/>
      <c r="M53" s="75">
        <v>0</v>
      </c>
      <c r="N53" s="840" t="s">
        <v>125</v>
      </c>
      <c r="O53" s="840"/>
      <c r="P53" s="840"/>
    </row>
    <row r="54" spans="1:16" x14ac:dyDescent="0.25">
      <c r="A54" s="847" t="s">
        <v>111</v>
      </c>
      <c r="B54" s="847"/>
      <c r="C54" s="847"/>
      <c r="D54" s="847"/>
      <c r="E54" s="847"/>
      <c r="F54" s="847"/>
      <c r="G54" s="847"/>
      <c r="H54" s="847"/>
      <c r="I54" s="847"/>
      <c r="J54" s="847"/>
      <c r="K54" s="847"/>
      <c r="L54" s="847"/>
      <c r="M54" s="847"/>
      <c r="N54" s="847"/>
      <c r="O54" s="847"/>
      <c r="P54" s="847"/>
    </row>
    <row r="56" spans="1:16" x14ac:dyDescent="0.25">
      <c r="A56" s="839" t="s">
        <v>63</v>
      </c>
      <c r="B56" s="839"/>
      <c r="C56" s="839"/>
    </row>
    <row r="57" spans="1:16" x14ac:dyDescent="0.25">
      <c r="A57" s="836" t="s">
        <v>64</v>
      </c>
      <c r="B57" s="836"/>
      <c r="C57" s="836"/>
      <c r="D57" s="836"/>
      <c r="E57" s="836"/>
      <c r="F57" s="80">
        <v>44</v>
      </c>
      <c r="G57" s="836" t="s">
        <v>109</v>
      </c>
      <c r="H57" s="836"/>
      <c r="I57" s="836"/>
      <c r="J57" s="836"/>
      <c r="K57" s="836"/>
      <c r="L57" s="836"/>
      <c r="M57" s="885">
        <f>F57-O47</f>
        <v>29</v>
      </c>
      <c r="N57" s="885"/>
      <c r="O57" s="44"/>
      <c r="P57" s="44"/>
    </row>
    <row r="58" spans="1:16" x14ac:dyDescent="0.25">
      <c r="A58" s="842" t="s">
        <v>68</v>
      </c>
      <c r="B58" s="842"/>
      <c r="C58" s="842"/>
      <c r="D58" s="842"/>
      <c r="E58" s="842"/>
      <c r="F58" s="80">
        <f>F51</f>
        <v>5</v>
      </c>
      <c r="G58" s="836" t="s">
        <v>109</v>
      </c>
      <c r="H58" s="836"/>
      <c r="I58" s="836"/>
      <c r="J58" s="836"/>
      <c r="K58" s="836"/>
      <c r="L58" s="836"/>
      <c r="M58" s="885">
        <f>H51</f>
        <v>5</v>
      </c>
      <c r="N58" s="885"/>
      <c r="O58" s="44"/>
      <c r="P58" s="44"/>
    </row>
    <row r="59" spans="1:16" x14ac:dyDescent="0.25">
      <c r="A59" s="842" t="s">
        <v>67</v>
      </c>
      <c r="B59" s="842"/>
      <c r="C59" s="842"/>
      <c r="D59" s="842"/>
      <c r="E59" s="842"/>
      <c r="F59" s="80">
        <v>2</v>
      </c>
      <c r="G59" s="836" t="s">
        <v>109</v>
      </c>
      <c r="H59" s="836"/>
      <c r="I59" s="836"/>
      <c r="J59" s="836"/>
      <c r="K59" s="836"/>
      <c r="L59" s="836"/>
      <c r="M59" s="885">
        <v>2</v>
      </c>
      <c r="N59" s="885"/>
      <c r="O59" s="44"/>
      <c r="P59" s="44"/>
    </row>
    <row r="60" spans="1:16" x14ac:dyDescent="0.25">
      <c r="A60" s="836" t="s">
        <v>71</v>
      </c>
      <c r="B60" s="836"/>
      <c r="C60" s="836"/>
      <c r="D60" s="836"/>
      <c r="E60" s="836"/>
      <c r="F60" s="80">
        <v>15</v>
      </c>
      <c r="G60" s="836" t="s">
        <v>110</v>
      </c>
      <c r="H60" s="836"/>
      <c r="I60" s="836"/>
      <c r="J60" s="836"/>
      <c r="K60" s="836"/>
      <c r="L60" s="836"/>
      <c r="M60" s="885">
        <v>15</v>
      </c>
      <c r="N60" s="885"/>
      <c r="O60" s="44"/>
      <c r="P60" s="44"/>
    </row>
    <row r="61" spans="1:16" x14ac:dyDescent="0.25">
      <c r="A61" s="81"/>
      <c r="B61" s="81"/>
      <c r="C61" s="81"/>
      <c r="D61" s="81"/>
      <c r="E61" s="80"/>
      <c r="F61" s="80"/>
      <c r="G61" s="81"/>
      <c r="H61" s="81"/>
      <c r="I61" s="81"/>
      <c r="J61" s="81"/>
      <c r="K61" s="81"/>
      <c r="L61" s="81"/>
      <c r="M61" s="80"/>
      <c r="N61" s="80"/>
      <c r="O61" s="44"/>
      <c r="P61" s="44"/>
    </row>
    <row r="62" spans="1:16" x14ac:dyDescent="0.25">
      <c r="A62" s="839" t="s">
        <v>74</v>
      </c>
      <c r="B62" s="839"/>
      <c r="C62" s="839"/>
      <c r="D62" s="839"/>
    </row>
    <row r="63" spans="1:16" x14ac:dyDescent="0.25">
      <c r="A63" s="836" t="s">
        <v>128</v>
      </c>
      <c r="B63" s="836"/>
      <c r="C63" s="836"/>
    </row>
    <row r="64" spans="1:16" x14ac:dyDescent="0.25">
      <c r="A64" s="836" t="s">
        <v>76</v>
      </c>
      <c r="B64" s="836"/>
      <c r="C64" s="836"/>
    </row>
    <row r="65" spans="1:16" x14ac:dyDescent="0.25">
      <c r="A65" s="836" t="s">
        <v>77</v>
      </c>
      <c r="B65" s="836"/>
      <c r="C65" s="836"/>
      <c r="D65" s="836"/>
      <c r="E65" s="836"/>
    </row>
    <row r="66" spans="1:16" x14ac:dyDescent="0.25">
      <c r="A66" s="836" t="s">
        <v>78</v>
      </c>
      <c r="B66" s="836"/>
      <c r="C66" s="836"/>
    </row>
    <row r="68" spans="1:16" x14ac:dyDescent="0.25">
      <c r="A68" s="836" t="s">
        <v>79</v>
      </c>
      <c r="B68" s="836"/>
      <c r="C68" s="836"/>
    </row>
    <row r="69" spans="1:16" x14ac:dyDescent="0.25">
      <c r="A69" s="836" t="s">
        <v>80</v>
      </c>
      <c r="B69" s="836"/>
      <c r="C69" s="836"/>
      <c r="D69" s="836"/>
      <c r="E69" s="836"/>
      <c r="F69" s="836"/>
      <c r="G69" s="836"/>
      <c r="H69" s="836"/>
      <c r="I69" s="836"/>
      <c r="J69" s="836"/>
      <c r="K69" s="836"/>
      <c r="L69" s="836"/>
      <c r="M69" s="836"/>
      <c r="N69" s="836"/>
    </row>
    <row r="70" spans="1:16" x14ac:dyDescent="0.25">
      <c r="A70" s="836" t="s">
        <v>81</v>
      </c>
      <c r="B70" s="836"/>
      <c r="C70" s="836"/>
      <c r="D70" s="836"/>
      <c r="E70" s="836"/>
      <c r="F70" s="836"/>
      <c r="G70" s="836"/>
      <c r="H70" s="836"/>
      <c r="I70" s="836"/>
      <c r="J70" s="836"/>
      <c r="K70" s="836"/>
      <c r="L70" s="836"/>
      <c r="M70" s="836"/>
      <c r="N70" s="836"/>
    </row>
    <row r="71" spans="1:16" x14ac:dyDescent="0.25">
      <c r="A71" s="836" t="s">
        <v>82</v>
      </c>
      <c r="B71" s="836"/>
      <c r="C71" s="836"/>
      <c r="D71" s="836"/>
      <c r="E71" s="836"/>
      <c r="F71" s="836"/>
      <c r="G71" s="836"/>
      <c r="H71" s="836"/>
      <c r="I71" s="836"/>
      <c r="J71" s="836"/>
      <c r="K71" s="836"/>
      <c r="L71" s="836"/>
      <c r="M71" s="836"/>
      <c r="N71" s="836"/>
    </row>
    <row r="72" spans="1:16" x14ac:dyDescent="0.25">
      <c r="A72" s="836" t="s">
        <v>129</v>
      </c>
      <c r="B72" s="836"/>
      <c r="C72" s="836"/>
      <c r="D72" s="836"/>
      <c r="E72" s="836"/>
      <c r="F72" s="836"/>
      <c r="G72" s="836"/>
      <c r="H72" s="836"/>
      <c r="I72" s="836"/>
      <c r="J72" s="836"/>
      <c r="K72" s="836"/>
      <c r="L72" s="836"/>
      <c r="M72" s="836"/>
      <c r="N72" s="836"/>
      <c r="O72" s="836"/>
      <c r="P72" s="836"/>
    </row>
    <row r="75" spans="1:16" x14ac:dyDescent="0.25">
      <c r="A75" s="836" t="s">
        <v>83</v>
      </c>
      <c r="B75" s="836"/>
      <c r="C75" s="836"/>
      <c r="D75" s="836"/>
      <c r="E75" s="836"/>
      <c r="F75" s="836"/>
      <c r="G75" s="836"/>
      <c r="H75" s="836"/>
      <c r="L75" s="836" t="s">
        <v>84</v>
      </c>
      <c r="M75" s="836"/>
      <c r="N75" s="836"/>
      <c r="O75" s="836"/>
      <c r="P75" s="836"/>
    </row>
    <row r="76" spans="1:16" x14ac:dyDescent="0.25">
      <c r="L76" s="81"/>
      <c r="M76" s="81"/>
      <c r="N76" s="81"/>
      <c r="O76" s="81"/>
      <c r="P76" s="81"/>
    </row>
    <row r="77" spans="1:16" x14ac:dyDescent="0.25">
      <c r="A77" s="836" t="s">
        <v>127</v>
      </c>
      <c r="B77" s="836"/>
      <c r="C77" s="836"/>
      <c r="D77" s="836"/>
      <c r="E77" s="836"/>
      <c r="L77" s="836"/>
      <c r="M77" s="836"/>
      <c r="N77" s="836"/>
      <c r="O77" s="836"/>
      <c r="P77" s="836"/>
    </row>
    <row r="78" spans="1:16" x14ac:dyDescent="0.25">
      <c r="A78" s="81"/>
      <c r="B78" s="81"/>
      <c r="C78" s="81"/>
      <c r="D78" s="81"/>
      <c r="E78" s="81"/>
      <c r="L78" s="836" t="s">
        <v>87</v>
      </c>
      <c r="M78" s="836"/>
      <c r="N78" s="836"/>
      <c r="O78" s="836"/>
      <c r="P78" s="81"/>
    </row>
    <row r="79" spans="1:16" x14ac:dyDescent="0.25">
      <c r="A79" s="81"/>
      <c r="B79" s="81"/>
      <c r="C79" s="81"/>
      <c r="D79" s="81"/>
      <c r="E79" s="81"/>
      <c r="P79" s="81"/>
    </row>
    <row r="80" spans="1:16" x14ac:dyDescent="0.25">
      <c r="L80" s="81"/>
      <c r="M80" s="81"/>
      <c r="N80" s="81"/>
      <c r="O80" s="81"/>
      <c r="P80" s="81"/>
    </row>
    <row r="81" spans="1:16" x14ac:dyDescent="0.25">
      <c r="A81" s="836" t="s">
        <v>88</v>
      </c>
      <c r="B81" s="836"/>
      <c r="C81" s="836"/>
      <c r="D81" s="836"/>
      <c r="E81" s="836"/>
      <c r="L81" s="836" t="s">
        <v>130</v>
      </c>
      <c r="M81" s="836"/>
      <c r="N81" s="836"/>
      <c r="O81" s="836"/>
      <c r="P81" s="836"/>
    </row>
  </sheetData>
  <mergeCells count="94">
    <mergeCell ref="A69:N69"/>
    <mergeCell ref="A70:N70"/>
    <mergeCell ref="A71:N71"/>
    <mergeCell ref="A72:P72"/>
    <mergeCell ref="A75:H75"/>
    <mergeCell ref="L75:P75"/>
    <mergeCell ref="A77:E77"/>
    <mergeCell ref="L77:P77"/>
    <mergeCell ref="L78:O78"/>
    <mergeCell ref="A81:E81"/>
    <mergeCell ref="L81:P81"/>
    <mergeCell ref="A68:C68"/>
    <mergeCell ref="A59:E59"/>
    <mergeCell ref="G59:L59"/>
    <mergeCell ref="M59:N59"/>
    <mergeCell ref="A60:E60"/>
    <mergeCell ref="G60:L60"/>
    <mergeCell ref="M60:N60"/>
    <mergeCell ref="A62:D62"/>
    <mergeCell ref="A63:C63"/>
    <mergeCell ref="A64:C64"/>
    <mergeCell ref="A65:E65"/>
    <mergeCell ref="A66:C66"/>
    <mergeCell ref="A56:C56"/>
    <mergeCell ref="A57:E57"/>
    <mergeCell ref="G57:L57"/>
    <mergeCell ref="M57:N57"/>
    <mergeCell ref="A58:E58"/>
    <mergeCell ref="G58:L58"/>
    <mergeCell ref="M58:N58"/>
    <mergeCell ref="A51:D51"/>
    <mergeCell ref="H51:J51"/>
    <mergeCell ref="L51:M51"/>
    <mergeCell ref="N51:P51"/>
    <mergeCell ref="A54:P54"/>
    <mergeCell ref="A52:D52"/>
    <mergeCell ref="H52:J52"/>
    <mergeCell ref="L52:M52"/>
    <mergeCell ref="O52:P52"/>
    <mergeCell ref="A53:D53"/>
    <mergeCell ref="H53:J53"/>
    <mergeCell ref="N53:P53"/>
    <mergeCell ref="B48:C48"/>
    <mergeCell ref="B49:D49"/>
    <mergeCell ref="A50:D50"/>
    <mergeCell ref="H50:J50"/>
    <mergeCell ref="O50:P50"/>
    <mergeCell ref="A46:D47"/>
    <mergeCell ref="I46:J46"/>
    <mergeCell ref="I47:J47"/>
    <mergeCell ref="A40:D41"/>
    <mergeCell ref="I40:J40"/>
    <mergeCell ref="I41:J41"/>
    <mergeCell ref="A42:D43"/>
    <mergeCell ref="I42:J42"/>
    <mergeCell ref="A38:D39"/>
    <mergeCell ref="I38:J38"/>
    <mergeCell ref="I39:J39"/>
    <mergeCell ref="A36:D37"/>
    <mergeCell ref="I36:J36"/>
    <mergeCell ref="I37:J37"/>
    <mergeCell ref="F20:P20"/>
    <mergeCell ref="A34:D35"/>
    <mergeCell ref="I34:J34"/>
    <mergeCell ref="I35:J35"/>
    <mergeCell ref="A28:D29"/>
    <mergeCell ref="I28:J28"/>
    <mergeCell ref="I29:J29"/>
    <mergeCell ref="A32:D33"/>
    <mergeCell ref="I32:J32"/>
    <mergeCell ref="I33:J33"/>
    <mergeCell ref="A30:D31"/>
    <mergeCell ref="A13:E13"/>
    <mergeCell ref="F13:P14"/>
    <mergeCell ref="A44:D45"/>
    <mergeCell ref="A22:P22"/>
    <mergeCell ref="A24:P24"/>
    <mergeCell ref="A26:D27"/>
    <mergeCell ref="E26:F26"/>
    <mergeCell ref="G26:L26"/>
    <mergeCell ref="M26:P26"/>
    <mergeCell ref="E27:F27"/>
    <mergeCell ref="I27:J27"/>
    <mergeCell ref="A16:E16"/>
    <mergeCell ref="F16:P16"/>
    <mergeCell ref="A18:D18"/>
    <mergeCell ref="F18:P18"/>
    <mergeCell ref="A20:E20"/>
    <mergeCell ref="A8:F8"/>
    <mergeCell ref="A9:D9"/>
    <mergeCell ref="A11:F11"/>
    <mergeCell ref="A2:P2"/>
    <mergeCell ref="A4:P4"/>
    <mergeCell ref="A6:F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06"/>
  <sheetViews>
    <sheetView workbookViewId="0">
      <selection sqref="A1:Q1048576"/>
    </sheetView>
  </sheetViews>
  <sheetFormatPr defaultRowHeight="15" x14ac:dyDescent="0.25"/>
  <cols>
    <col min="1" max="2" width="9.140625" style="17"/>
    <col min="3" max="3" width="3.28515625" style="17" customWidth="1"/>
    <col min="4" max="4" width="1.42578125" style="17" customWidth="1"/>
    <col min="5" max="5" width="7.5703125" style="17" customWidth="1"/>
    <col min="6" max="6" width="6.140625" style="17" customWidth="1"/>
    <col min="7" max="7" width="4.7109375" style="17" customWidth="1"/>
    <col min="8" max="8" width="4.28515625" style="17" customWidth="1"/>
    <col min="9" max="9" width="2.85546875" style="17" customWidth="1"/>
    <col min="10" max="10" width="2" style="17" customWidth="1"/>
    <col min="11" max="11" width="4.7109375" style="17" customWidth="1"/>
    <col min="12" max="12" width="4.85546875" style="17" customWidth="1"/>
    <col min="13" max="13" width="7" style="17" customWidth="1"/>
    <col min="14" max="14" width="6.140625" style="17" customWidth="1"/>
    <col min="15" max="15" width="6.7109375" style="17" customWidth="1"/>
    <col min="16" max="16" width="7" style="17" customWidth="1"/>
  </cols>
  <sheetData>
    <row r="2" spans="1:16" ht="18.75" x14ac:dyDescent="0.3">
      <c r="A2" s="883" t="s">
        <v>136</v>
      </c>
      <c r="B2" s="883"/>
      <c r="C2" s="883"/>
      <c r="D2" s="883"/>
      <c r="E2" s="883"/>
      <c r="F2" s="883"/>
      <c r="G2" s="883"/>
      <c r="H2" s="883"/>
      <c r="I2" s="883"/>
      <c r="J2" s="883"/>
      <c r="K2" s="883"/>
      <c r="L2" s="883"/>
      <c r="M2" s="883"/>
      <c r="N2" s="883"/>
      <c r="O2" s="883"/>
      <c r="P2" s="883"/>
    </row>
    <row r="3" spans="1:16" x14ac:dyDescent="0.25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</row>
    <row r="4" spans="1:16" ht="43.5" customHeight="1" x14ac:dyDescent="0.25">
      <c r="A4" s="859" t="s">
        <v>0</v>
      </c>
      <c r="B4" s="859"/>
      <c r="C4" s="859"/>
      <c r="D4" s="859"/>
      <c r="E4" s="859"/>
      <c r="F4" s="859"/>
      <c r="G4" s="859"/>
      <c r="H4" s="859"/>
      <c r="I4" s="859"/>
      <c r="J4" s="859"/>
      <c r="K4" s="859"/>
      <c r="L4" s="859"/>
      <c r="M4" s="859"/>
      <c r="N4" s="859"/>
      <c r="O4" s="859"/>
      <c r="P4" s="859"/>
    </row>
    <row r="5" spans="1:16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x14ac:dyDescent="0.25">
      <c r="A6" s="836" t="s">
        <v>137</v>
      </c>
      <c r="B6" s="836"/>
      <c r="C6" s="836"/>
      <c r="D6" s="836"/>
      <c r="E6" s="836"/>
      <c r="F6" s="836"/>
    </row>
    <row r="7" spans="1:16" x14ac:dyDescent="0.25">
      <c r="A7" s="836" t="s">
        <v>2</v>
      </c>
      <c r="B7" s="836"/>
      <c r="C7" s="836"/>
      <c r="D7" s="836"/>
      <c r="E7" s="101"/>
    </row>
    <row r="9" spans="1:16" x14ac:dyDescent="0.25">
      <c r="A9" s="839" t="s">
        <v>3</v>
      </c>
      <c r="B9" s="839"/>
      <c r="C9" s="839"/>
      <c r="D9" s="839"/>
      <c r="E9" s="839"/>
      <c r="F9" s="839"/>
    </row>
    <row r="10" spans="1:16" x14ac:dyDescent="0.25">
      <c r="A10" s="102"/>
      <c r="B10" s="102"/>
      <c r="C10" s="102"/>
      <c r="D10" s="102"/>
      <c r="E10" s="102"/>
      <c r="F10" s="102"/>
    </row>
    <row r="11" spans="1:16" x14ac:dyDescent="0.25">
      <c r="A11" s="860" t="s">
        <v>4</v>
      </c>
      <c r="B11" s="860"/>
      <c r="C11" s="860"/>
      <c r="D11" s="860"/>
      <c r="E11" s="860"/>
      <c r="F11" s="860" t="s">
        <v>5</v>
      </c>
      <c r="G11" s="860"/>
      <c r="H11" s="860"/>
      <c r="I11" s="860"/>
      <c r="J11" s="860"/>
      <c r="K11" s="860"/>
      <c r="L11" s="860"/>
      <c r="M11" s="860"/>
      <c r="N11" s="860"/>
      <c r="O11" s="860"/>
      <c r="P11" s="860"/>
    </row>
    <row r="12" spans="1:16" ht="31.5" customHeight="1" x14ac:dyDescent="0.25">
      <c r="F12" s="860"/>
      <c r="G12" s="860"/>
      <c r="H12" s="860"/>
      <c r="I12" s="860"/>
      <c r="J12" s="860"/>
      <c r="K12" s="860"/>
      <c r="L12" s="860"/>
      <c r="M12" s="860"/>
      <c r="N12" s="860"/>
      <c r="O12" s="860"/>
      <c r="P12" s="860"/>
    </row>
    <row r="13" spans="1:16" x14ac:dyDescent="0.25"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</row>
    <row r="14" spans="1:16" ht="31.5" customHeight="1" x14ac:dyDescent="0.25">
      <c r="A14" s="860" t="s">
        <v>10</v>
      </c>
      <c r="B14" s="860"/>
      <c r="C14" s="860"/>
      <c r="D14" s="860"/>
      <c r="E14" s="860"/>
      <c r="F14" s="860" t="s">
        <v>8</v>
      </c>
      <c r="G14" s="860"/>
      <c r="H14" s="860"/>
      <c r="I14" s="860"/>
      <c r="J14" s="860"/>
      <c r="K14" s="860"/>
      <c r="L14" s="860"/>
      <c r="M14" s="860"/>
      <c r="N14" s="860"/>
      <c r="O14" s="860"/>
      <c r="P14" s="860"/>
    </row>
    <row r="15" spans="1:16" x14ac:dyDescent="0.25">
      <c r="A15" s="107"/>
      <c r="B15" s="107"/>
      <c r="C15" s="107"/>
      <c r="D15" s="107"/>
      <c r="E15" s="107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</row>
    <row r="16" spans="1:16" ht="34.5" customHeight="1" x14ac:dyDescent="0.25">
      <c r="A16" s="860" t="s">
        <v>11</v>
      </c>
      <c r="B16" s="860"/>
      <c r="C16" s="860"/>
      <c r="D16" s="860"/>
      <c r="E16" s="860"/>
      <c r="F16" s="860" t="s">
        <v>12</v>
      </c>
      <c r="G16" s="860"/>
      <c r="H16" s="860"/>
      <c r="I16" s="860"/>
      <c r="J16" s="860"/>
      <c r="K16" s="860"/>
      <c r="L16" s="860"/>
      <c r="M16" s="860"/>
      <c r="N16" s="860"/>
      <c r="O16" s="860"/>
      <c r="P16" s="860"/>
    </row>
    <row r="18" spans="1:16" x14ac:dyDescent="0.25">
      <c r="A18" s="885" t="s">
        <v>13</v>
      </c>
      <c r="B18" s="885"/>
      <c r="C18" s="885"/>
      <c r="D18" s="885"/>
      <c r="E18" s="885"/>
      <c r="F18" s="885"/>
      <c r="G18" s="885"/>
      <c r="H18" s="885"/>
      <c r="I18" s="885"/>
      <c r="J18" s="885"/>
      <c r="K18" s="885"/>
      <c r="L18" s="885"/>
      <c r="M18" s="885"/>
      <c r="N18" s="885"/>
      <c r="O18" s="885"/>
      <c r="P18" s="885"/>
    </row>
    <row r="19" spans="1:16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</row>
    <row r="20" spans="1:16" ht="66.75" customHeight="1" x14ac:dyDescent="0.25">
      <c r="A20" s="859" t="s">
        <v>144</v>
      </c>
      <c r="B20" s="859"/>
      <c r="C20" s="859"/>
      <c r="D20" s="859"/>
      <c r="E20" s="859"/>
      <c r="F20" s="859"/>
      <c r="G20" s="859"/>
      <c r="H20" s="859"/>
      <c r="I20" s="859"/>
      <c r="J20" s="859"/>
      <c r="K20" s="859"/>
      <c r="L20" s="859"/>
      <c r="M20" s="859"/>
      <c r="N20" s="859"/>
      <c r="O20" s="859"/>
      <c r="P20" s="859"/>
    </row>
    <row r="21" spans="1:16" x14ac:dyDescent="0.25">
      <c r="A21" s="104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</row>
    <row r="22" spans="1:16" x14ac:dyDescent="0.25">
      <c r="A22" s="877" t="s">
        <v>17</v>
      </c>
      <c r="B22" s="878"/>
      <c r="C22" s="878"/>
      <c r="D22" s="879"/>
      <c r="E22" s="875" t="s">
        <v>15</v>
      </c>
      <c r="F22" s="876"/>
      <c r="G22" s="886" t="s">
        <v>131</v>
      </c>
      <c r="H22" s="887"/>
      <c r="I22" s="887"/>
      <c r="J22" s="887"/>
      <c r="K22" s="887"/>
      <c r="L22" s="888"/>
      <c r="M22" s="906" t="s">
        <v>16</v>
      </c>
      <c r="N22" s="907"/>
      <c r="O22" s="907"/>
      <c r="P22" s="908"/>
    </row>
    <row r="23" spans="1:16" x14ac:dyDescent="0.25">
      <c r="A23" s="880"/>
      <c r="B23" s="881"/>
      <c r="C23" s="881"/>
      <c r="D23" s="882"/>
      <c r="E23" s="875" t="s">
        <v>18</v>
      </c>
      <c r="F23" s="876"/>
      <c r="G23" s="20" t="s">
        <v>29</v>
      </c>
      <c r="H23" s="20" t="s">
        <v>27</v>
      </c>
      <c r="I23" s="875" t="s">
        <v>28</v>
      </c>
      <c r="J23" s="876"/>
      <c r="K23" s="21" t="s">
        <v>50</v>
      </c>
      <c r="L23" s="21" t="s">
        <v>51</v>
      </c>
      <c r="M23" s="21" t="s">
        <v>50</v>
      </c>
      <c r="N23" s="22" t="s">
        <v>19</v>
      </c>
      <c r="O23" s="22" t="s">
        <v>20</v>
      </c>
      <c r="P23" s="100" t="s">
        <v>126</v>
      </c>
    </row>
    <row r="24" spans="1:16" x14ac:dyDescent="0.25">
      <c r="A24" s="1002" t="s">
        <v>48</v>
      </c>
      <c r="B24" s="1003"/>
      <c r="C24" s="1003"/>
      <c r="D24" s="1004"/>
      <c r="E24" s="110" t="s">
        <v>22</v>
      </c>
      <c r="F24" s="111">
        <v>1</v>
      </c>
      <c r="G24" s="112">
        <v>1</v>
      </c>
      <c r="H24" s="112"/>
      <c r="I24" s="1000">
        <v>1</v>
      </c>
      <c r="J24" s="1001"/>
      <c r="K24" s="113">
        <v>4</v>
      </c>
      <c r="L24" s="113"/>
      <c r="M24" s="113"/>
      <c r="N24" s="111"/>
      <c r="O24" s="111"/>
      <c r="P24" s="114"/>
    </row>
    <row r="25" spans="1:16" x14ac:dyDescent="0.25">
      <c r="A25" s="1005"/>
      <c r="B25" s="1006"/>
      <c r="C25" s="1006"/>
      <c r="D25" s="1007"/>
      <c r="E25" s="110" t="s">
        <v>18</v>
      </c>
      <c r="F25" s="111">
        <v>0</v>
      </c>
      <c r="G25" s="112"/>
      <c r="H25" s="115"/>
      <c r="I25" s="1000"/>
      <c r="J25" s="1001"/>
      <c r="K25" s="113"/>
      <c r="L25" s="113"/>
      <c r="M25" s="113"/>
      <c r="N25" s="111"/>
      <c r="O25" s="111"/>
      <c r="P25" s="114"/>
    </row>
    <row r="26" spans="1:16" x14ac:dyDescent="0.25">
      <c r="A26" s="976" t="s">
        <v>139</v>
      </c>
      <c r="B26" s="977"/>
      <c r="C26" s="977"/>
      <c r="D26" s="978"/>
      <c r="E26" s="110" t="s">
        <v>22</v>
      </c>
      <c r="F26" s="111">
        <v>5</v>
      </c>
      <c r="G26" s="112"/>
      <c r="H26" s="115"/>
      <c r="I26" s="116"/>
      <c r="J26" s="113"/>
      <c r="K26" s="113"/>
      <c r="L26" s="113"/>
      <c r="M26" s="113"/>
      <c r="N26" s="111"/>
      <c r="O26" s="111"/>
      <c r="P26" s="114"/>
    </row>
    <row r="27" spans="1:16" x14ac:dyDescent="0.25">
      <c r="A27" s="979"/>
      <c r="B27" s="980"/>
      <c r="C27" s="980"/>
      <c r="D27" s="981"/>
      <c r="E27" s="110" t="s">
        <v>18</v>
      </c>
      <c r="F27" s="111">
        <v>12</v>
      </c>
      <c r="G27" s="112"/>
      <c r="H27" s="115"/>
      <c r="I27" s="116"/>
      <c r="J27" s="113"/>
      <c r="K27" s="113"/>
      <c r="L27" s="113"/>
      <c r="M27" s="113"/>
      <c r="N27" s="111"/>
      <c r="O27" s="111"/>
      <c r="P27" s="114"/>
    </row>
    <row r="28" spans="1:16" x14ac:dyDescent="0.25">
      <c r="A28" s="976" t="s">
        <v>94</v>
      </c>
      <c r="B28" s="977"/>
      <c r="C28" s="977"/>
      <c r="D28" s="978"/>
      <c r="E28" s="110" t="s">
        <v>22</v>
      </c>
      <c r="F28" s="111">
        <v>5</v>
      </c>
      <c r="G28" s="112"/>
      <c r="H28" s="115"/>
      <c r="I28" s="116"/>
      <c r="J28" s="113"/>
      <c r="K28" s="113"/>
      <c r="L28" s="113"/>
      <c r="M28" s="113"/>
      <c r="N28" s="111"/>
      <c r="O28" s="111"/>
      <c r="P28" s="114"/>
    </row>
    <row r="29" spans="1:16" x14ac:dyDescent="0.25">
      <c r="A29" s="979"/>
      <c r="B29" s="980"/>
      <c r="C29" s="980"/>
      <c r="D29" s="981"/>
      <c r="E29" s="110" t="s">
        <v>18</v>
      </c>
      <c r="F29" s="111">
        <v>0</v>
      </c>
      <c r="G29" s="112"/>
      <c r="H29" s="115"/>
      <c r="I29" s="116"/>
      <c r="J29" s="113"/>
      <c r="K29" s="113"/>
      <c r="L29" s="113"/>
      <c r="M29" s="113"/>
      <c r="N29" s="111"/>
      <c r="O29" s="111"/>
      <c r="P29" s="114"/>
    </row>
    <row r="30" spans="1:16" x14ac:dyDescent="0.25">
      <c r="A30" s="976" t="s">
        <v>143</v>
      </c>
      <c r="B30" s="977"/>
      <c r="C30" s="977"/>
      <c r="D30" s="978"/>
      <c r="E30" s="110" t="s">
        <v>22</v>
      </c>
      <c r="F30" s="111">
        <v>0</v>
      </c>
      <c r="G30" s="112">
        <v>2</v>
      </c>
      <c r="H30" s="115"/>
      <c r="I30" s="116"/>
      <c r="J30" s="113"/>
      <c r="K30" s="113"/>
      <c r="L30" s="113"/>
      <c r="M30" s="113"/>
      <c r="N30" s="111"/>
      <c r="O30" s="111"/>
      <c r="P30" s="114"/>
    </row>
    <row r="31" spans="1:16" x14ac:dyDescent="0.25">
      <c r="A31" s="979"/>
      <c r="B31" s="980"/>
      <c r="C31" s="980"/>
      <c r="D31" s="981"/>
      <c r="E31" s="110" t="s">
        <v>18</v>
      </c>
      <c r="F31" s="111">
        <v>0</v>
      </c>
      <c r="G31" s="112"/>
      <c r="H31" s="115"/>
      <c r="I31" s="116"/>
      <c r="J31" s="113"/>
      <c r="K31" s="113"/>
      <c r="L31" s="113"/>
      <c r="M31" s="113"/>
      <c r="N31" s="111"/>
      <c r="O31" s="111"/>
      <c r="P31" s="114"/>
    </row>
    <row r="32" spans="1:16" x14ac:dyDescent="0.25">
      <c r="A32" s="976" t="s">
        <v>36</v>
      </c>
      <c r="B32" s="977"/>
      <c r="C32" s="977"/>
      <c r="D32" s="978"/>
      <c r="E32" s="110" t="s">
        <v>22</v>
      </c>
      <c r="F32" s="111">
        <v>0</v>
      </c>
      <c r="G32" s="112"/>
      <c r="H32" s="115"/>
      <c r="I32" s="131"/>
      <c r="J32" s="132"/>
      <c r="K32" s="132"/>
      <c r="L32" s="132"/>
      <c r="M32" s="132"/>
      <c r="N32" s="111"/>
      <c r="O32" s="111"/>
      <c r="P32" s="114"/>
    </row>
    <row r="33" spans="1:17" x14ac:dyDescent="0.25">
      <c r="A33" s="979"/>
      <c r="B33" s="980"/>
      <c r="C33" s="980"/>
      <c r="D33" s="981"/>
      <c r="E33" s="110" t="s">
        <v>18</v>
      </c>
      <c r="F33" s="111">
        <v>7</v>
      </c>
      <c r="G33" s="112"/>
      <c r="H33" s="115"/>
      <c r="I33" s="131"/>
      <c r="J33" s="132"/>
      <c r="K33" s="132"/>
      <c r="L33" s="132"/>
      <c r="M33" s="132"/>
      <c r="N33" s="111"/>
      <c r="O33" s="111"/>
      <c r="P33" s="114"/>
    </row>
    <row r="34" spans="1:17" x14ac:dyDescent="0.25">
      <c r="A34" s="994" t="s">
        <v>31</v>
      </c>
      <c r="B34" s="995"/>
      <c r="C34" s="995"/>
      <c r="D34" s="996"/>
      <c r="E34" s="114" t="s">
        <v>22</v>
      </c>
      <c r="F34" s="111">
        <v>6</v>
      </c>
      <c r="G34" s="112">
        <v>1</v>
      </c>
      <c r="H34" s="115"/>
      <c r="I34" s="1000"/>
      <c r="J34" s="1001"/>
      <c r="K34" s="113"/>
      <c r="L34" s="113"/>
      <c r="M34" s="113"/>
      <c r="N34" s="111"/>
      <c r="O34" s="111"/>
      <c r="P34" s="114"/>
    </row>
    <row r="35" spans="1:17" x14ac:dyDescent="0.25">
      <c r="A35" s="997"/>
      <c r="B35" s="998"/>
      <c r="C35" s="998"/>
      <c r="D35" s="999"/>
      <c r="E35" s="110" t="s">
        <v>18</v>
      </c>
      <c r="F35" s="111">
        <v>75</v>
      </c>
      <c r="G35" s="112"/>
      <c r="H35" s="115"/>
      <c r="I35" s="1000"/>
      <c r="J35" s="1001"/>
      <c r="K35" s="113"/>
      <c r="L35" s="113">
        <v>1</v>
      </c>
      <c r="M35" s="113"/>
      <c r="N35" s="111"/>
      <c r="O35" s="117"/>
      <c r="P35" s="118"/>
    </row>
    <row r="36" spans="1:17" x14ac:dyDescent="0.25">
      <c r="A36" s="969" t="s">
        <v>138</v>
      </c>
      <c r="B36" s="970"/>
      <c r="C36" s="970"/>
      <c r="D36" s="971"/>
      <c r="E36" s="110" t="s">
        <v>22</v>
      </c>
      <c r="F36" s="111">
        <v>0</v>
      </c>
      <c r="G36" s="112"/>
      <c r="H36" s="115"/>
      <c r="I36" s="116"/>
      <c r="J36" s="113"/>
      <c r="K36" s="113"/>
      <c r="L36" s="113"/>
      <c r="M36" s="113"/>
      <c r="N36" s="111"/>
      <c r="O36" s="117"/>
      <c r="P36" s="118"/>
    </row>
    <row r="37" spans="1:17" x14ac:dyDescent="0.25">
      <c r="A37" s="972"/>
      <c r="B37" s="973"/>
      <c r="C37" s="973"/>
      <c r="D37" s="974"/>
      <c r="E37" s="110" t="s">
        <v>18</v>
      </c>
      <c r="F37" s="111">
        <v>7</v>
      </c>
      <c r="G37" s="112"/>
      <c r="H37" s="115"/>
      <c r="I37" s="116"/>
      <c r="J37" s="113"/>
      <c r="K37" s="113"/>
      <c r="L37" s="113"/>
      <c r="M37" s="113"/>
      <c r="N37" s="111"/>
      <c r="O37" s="117"/>
      <c r="P37" s="118"/>
    </row>
    <row r="38" spans="1:17" x14ac:dyDescent="0.25">
      <c r="A38" s="994" t="s">
        <v>38</v>
      </c>
      <c r="B38" s="995"/>
      <c r="C38" s="995"/>
      <c r="D38" s="996"/>
      <c r="E38" s="110" t="s">
        <v>22</v>
      </c>
      <c r="F38" s="111">
        <v>4</v>
      </c>
      <c r="G38" s="112"/>
      <c r="H38" s="112">
        <v>1</v>
      </c>
      <c r="I38" s="1000"/>
      <c r="J38" s="1001"/>
      <c r="K38" s="113"/>
      <c r="L38" s="113">
        <v>1</v>
      </c>
      <c r="M38" s="113"/>
      <c r="N38" s="111"/>
      <c r="O38" s="111"/>
      <c r="P38" s="114"/>
      <c r="Q38" s="89"/>
    </row>
    <row r="39" spans="1:17" x14ac:dyDescent="0.25">
      <c r="A39" s="997"/>
      <c r="B39" s="998"/>
      <c r="C39" s="998"/>
      <c r="D39" s="999"/>
      <c r="E39" s="110" t="s">
        <v>18</v>
      </c>
      <c r="F39" s="111">
        <v>2</v>
      </c>
      <c r="G39" s="112"/>
      <c r="H39" s="115"/>
      <c r="I39" s="1000"/>
      <c r="J39" s="1001"/>
      <c r="K39" s="113"/>
      <c r="L39" s="113"/>
      <c r="M39" s="113"/>
      <c r="N39" s="111"/>
      <c r="O39" s="111"/>
      <c r="P39" s="114"/>
      <c r="Q39" s="89"/>
    </row>
    <row r="40" spans="1:17" x14ac:dyDescent="0.25">
      <c r="A40" s="969" t="s">
        <v>21</v>
      </c>
      <c r="B40" s="970"/>
      <c r="C40" s="970"/>
      <c r="D40" s="971"/>
      <c r="E40" s="110" t="s">
        <v>22</v>
      </c>
      <c r="F40" s="111">
        <v>0</v>
      </c>
      <c r="G40" s="112"/>
      <c r="H40" s="115"/>
      <c r="I40" s="116"/>
      <c r="J40" s="113"/>
      <c r="K40" s="113"/>
      <c r="L40" s="113"/>
      <c r="M40" s="113"/>
      <c r="N40" s="111"/>
      <c r="O40" s="111"/>
      <c r="P40" s="114"/>
      <c r="Q40" s="89"/>
    </row>
    <row r="41" spans="1:17" x14ac:dyDescent="0.25">
      <c r="A41" s="972"/>
      <c r="B41" s="973"/>
      <c r="C41" s="973"/>
      <c r="D41" s="974"/>
      <c r="E41" s="110" t="s">
        <v>18</v>
      </c>
      <c r="F41" s="111">
        <v>1</v>
      </c>
      <c r="G41" s="112"/>
      <c r="H41" s="115"/>
      <c r="I41" s="116"/>
      <c r="J41" s="113"/>
      <c r="K41" s="113"/>
      <c r="L41" s="113"/>
      <c r="M41" s="113"/>
      <c r="N41" s="111"/>
      <c r="O41" s="111"/>
      <c r="P41" s="114"/>
      <c r="Q41" s="89"/>
    </row>
    <row r="42" spans="1:17" x14ac:dyDescent="0.25">
      <c r="A42" s="988" t="s">
        <v>42</v>
      </c>
      <c r="B42" s="989"/>
      <c r="C42" s="989"/>
      <c r="D42" s="990"/>
      <c r="E42" s="110" t="s">
        <v>22</v>
      </c>
      <c r="F42" s="111">
        <v>0</v>
      </c>
      <c r="G42" s="112">
        <v>5</v>
      </c>
      <c r="H42" s="112"/>
      <c r="I42" s="1000">
        <v>2</v>
      </c>
      <c r="J42" s="1001"/>
      <c r="K42" s="123"/>
      <c r="L42" s="123"/>
      <c r="M42" s="123"/>
      <c r="N42" s="111">
        <v>1</v>
      </c>
      <c r="O42" s="111"/>
      <c r="P42" s="110"/>
      <c r="Q42" s="89"/>
    </row>
    <row r="43" spans="1:17" x14ac:dyDescent="0.25">
      <c r="A43" s="991"/>
      <c r="B43" s="992"/>
      <c r="C43" s="992"/>
      <c r="D43" s="993"/>
      <c r="E43" s="110" t="s">
        <v>18</v>
      </c>
      <c r="F43" s="111">
        <v>25</v>
      </c>
      <c r="G43" s="112"/>
      <c r="H43" s="112"/>
      <c r="I43" s="1000"/>
      <c r="J43" s="1001"/>
      <c r="K43" s="123"/>
      <c r="L43" s="123"/>
      <c r="M43" s="123"/>
      <c r="N43" s="111"/>
      <c r="O43" s="111"/>
      <c r="P43" s="114"/>
      <c r="Q43" s="89"/>
    </row>
    <row r="44" spans="1:17" x14ac:dyDescent="0.25">
      <c r="A44" s="124"/>
      <c r="B44" s="125"/>
      <c r="C44" s="125"/>
      <c r="D44" s="125"/>
      <c r="E44" s="126"/>
      <c r="F44" s="127"/>
      <c r="G44" s="128"/>
      <c r="H44" s="128"/>
      <c r="I44" s="128"/>
      <c r="J44" s="128"/>
      <c r="K44" s="128"/>
      <c r="L44" s="128"/>
      <c r="M44" s="128"/>
      <c r="N44" s="127"/>
      <c r="O44" s="127"/>
      <c r="P44" s="129"/>
      <c r="Q44" s="130"/>
    </row>
    <row r="45" spans="1:17" x14ac:dyDescent="0.25">
      <c r="A45" s="125"/>
      <c r="B45" s="125"/>
      <c r="C45" s="125"/>
      <c r="D45" s="125"/>
      <c r="E45" s="126"/>
      <c r="F45" s="127"/>
      <c r="G45" s="128"/>
      <c r="H45" s="128"/>
      <c r="I45" s="128"/>
      <c r="J45" s="128"/>
      <c r="K45" s="128"/>
      <c r="L45" s="128"/>
      <c r="M45" s="128"/>
      <c r="N45" s="127"/>
      <c r="O45" s="127"/>
      <c r="P45" s="129"/>
      <c r="Q45" s="130"/>
    </row>
    <row r="46" spans="1:17" x14ac:dyDescent="0.25">
      <c r="A46" s="125"/>
      <c r="B46" s="125"/>
      <c r="C46" s="125"/>
      <c r="D46" s="125"/>
      <c r="E46" s="126"/>
      <c r="F46" s="127"/>
      <c r="G46" s="128"/>
      <c r="H46" s="128"/>
      <c r="I46" s="128"/>
      <c r="J46" s="128"/>
      <c r="K46" s="128"/>
      <c r="L46" s="128"/>
      <c r="M46" s="128"/>
      <c r="N46" s="127"/>
      <c r="O46" s="127"/>
      <c r="P46" s="129"/>
      <c r="Q46" s="130"/>
    </row>
    <row r="47" spans="1:17" x14ac:dyDescent="0.25">
      <c r="A47" s="125"/>
      <c r="B47" s="125"/>
      <c r="C47" s="125"/>
      <c r="D47" s="125"/>
      <c r="E47" s="126"/>
      <c r="F47" s="127"/>
      <c r="G47" s="128"/>
      <c r="H47" s="128"/>
      <c r="I47" s="128"/>
      <c r="J47" s="128"/>
      <c r="K47" s="128"/>
      <c r="L47" s="128"/>
      <c r="M47" s="128"/>
      <c r="N47" s="127"/>
      <c r="O47" s="127"/>
      <c r="P47" s="129"/>
      <c r="Q47" s="130"/>
    </row>
    <row r="48" spans="1:17" x14ac:dyDescent="0.25">
      <c r="A48" s="982" t="s">
        <v>145</v>
      </c>
      <c r="B48" s="983"/>
      <c r="C48" s="983"/>
      <c r="D48" s="984"/>
      <c r="E48" s="110" t="s">
        <v>22</v>
      </c>
      <c r="F48" s="111">
        <v>1</v>
      </c>
      <c r="G48" s="112"/>
      <c r="H48" s="112"/>
      <c r="I48" s="122"/>
      <c r="J48" s="123"/>
      <c r="K48" s="123"/>
      <c r="L48" s="123"/>
      <c r="M48" s="123"/>
      <c r="N48" s="111"/>
      <c r="O48" s="111"/>
      <c r="P48" s="114"/>
      <c r="Q48" s="89"/>
    </row>
    <row r="49" spans="1:17" x14ac:dyDescent="0.25">
      <c r="A49" s="985"/>
      <c r="B49" s="986"/>
      <c r="C49" s="986"/>
      <c r="D49" s="987"/>
      <c r="E49" s="110" t="s">
        <v>18</v>
      </c>
      <c r="F49" s="111">
        <v>0</v>
      </c>
      <c r="G49" s="112"/>
      <c r="H49" s="112"/>
      <c r="I49" s="122"/>
      <c r="J49" s="123"/>
      <c r="K49" s="123"/>
      <c r="L49" s="123"/>
      <c r="M49" s="123"/>
      <c r="N49" s="111"/>
      <c r="O49" s="111"/>
      <c r="P49" s="114"/>
      <c r="Q49" s="89"/>
    </row>
    <row r="50" spans="1:17" x14ac:dyDescent="0.25">
      <c r="A50" s="982" t="s">
        <v>120</v>
      </c>
      <c r="B50" s="983"/>
      <c r="C50" s="983"/>
      <c r="D50" s="984"/>
      <c r="E50" s="110" t="s">
        <v>22</v>
      </c>
      <c r="F50" s="111">
        <v>3</v>
      </c>
      <c r="G50" s="112"/>
      <c r="H50" s="112"/>
      <c r="I50" s="116"/>
      <c r="J50" s="113"/>
      <c r="K50" s="113"/>
      <c r="L50" s="113"/>
      <c r="M50" s="113"/>
      <c r="N50" s="111"/>
      <c r="O50" s="111"/>
      <c r="P50" s="114"/>
      <c r="Q50" s="89"/>
    </row>
    <row r="51" spans="1:17" x14ac:dyDescent="0.25">
      <c r="A51" s="985"/>
      <c r="B51" s="986"/>
      <c r="C51" s="986"/>
      <c r="D51" s="987"/>
      <c r="E51" s="110" t="s">
        <v>18</v>
      </c>
      <c r="F51" s="111">
        <v>0</v>
      </c>
      <c r="G51" s="112"/>
      <c r="H51" s="112"/>
      <c r="I51" s="116"/>
      <c r="J51" s="113"/>
      <c r="K51" s="113"/>
      <c r="L51" s="113"/>
      <c r="M51" s="113"/>
      <c r="N51" s="111"/>
      <c r="O51" s="111"/>
      <c r="P51" s="114"/>
      <c r="Q51" s="89"/>
    </row>
    <row r="52" spans="1:17" x14ac:dyDescent="0.25">
      <c r="A52" s="982" t="s">
        <v>140</v>
      </c>
      <c r="B52" s="983"/>
      <c r="C52" s="983"/>
      <c r="D52" s="984"/>
      <c r="E52" s="110" t="s">
        <v>22</v>
      </c>
      <c r="F52" s="111">
        <v>0</v>
      </c>
      <c r="G52" s="112"/>
      <c r="H52" s="112"/>
      <c r="I52" s="116"/>
      <c r="J52" s="113"/>
      <c r="K52" s="113"/>
      <c r="L52" s="113">
        <v>1</v>
      </c>
      <c r="M52" s="113"/>
      <c r="N52" s="111"/>
      <c r="O52" s="111"/>
      <c r="P52" s="114"/>
      <c r="Q52" s="89"/>
    </row>
    <row r="53" spans="1:17" x14ac:dyDescent="0.25">
      <c r="A53" s="985"/>
      <c r="B53" s="986"/>
      <c r="C53" s="986"/>
      <c r="D53" s="987"/>
      <c r="E53" s="110" t="s">
        <v>18</v>
      </c>
      <c r="F53" s="111">
        <v>0</v>
      </c>
      <c r="G53" s="112"/>
      <c r="H53" s="112"/>
      <c r="I53" s="116"/>
      <c r="J53" s="113"/>
      <c r="K53" s="113"/>
      <c r="L53" s="113"/>
      <c r="M53" s="113"/>
      <c r="N53" s="111"/>
      <c r="O53" s="111"/>
      <c r="P53" s="114"/>
      <c r="Q53" s="89"/>
    </row>
    <row r="54" spans="1:17" x14ac:dyDescent="0.25">
      <c r="A54" s="982" t="s">
        <v>141</v>
      </c>
      <c r="B54" s="983"/>
      <c r="C54" s="983"/>
      <c r="D54" s="984"/>
      <c r="E54" s="110" t="s">
        <v>22</v>
      </c>
      <c r="F54" s="111">
        <v>0</v>
      </c>
      <c r="G54" s="112">
        <v>1</v>
      </c>
      <c r="H54" s="112"/>
      <c r="I54" s="116"/>
      <c r="J54" s="113"/>
      <c r="K54" s="113"/>
      <c r="L54" s="113"/>
      <c r="M54" s="113"/>
      <c r="N54" s="111"/>
      <c r="O54" s="111"/>
      <c r="P54" s="114"/>
      <c r="Q54" s="89"/>
    </row>
    <row r="55" spans="1:17" x14ac:dyDescent="0.25">
      <c r="A55" s="985"/>
      <c r="B55" s="986"/>
      <c r="C55" s="986"/>
      <c r="D55" s="987"/>
      <c r="E55" s="110" t="s">
        <v>18</v>
      </c>
      <c r="F55" s="111">
        <v>0</v>
      </c>
      <c r="G55" s="112"/>
      <c r="H55" s="112"/>
      <c r="I55" s="116"/>
      <c r="J55" s="113"/>
      <c r="K55" s="113"/>
      <c r="L55" s="113"/>
      <c r="M55" s="113"/>
      <c r="N55" s="111"/>
      <c r="O55" s="111"/>
      <c r="P55" s="114"/>
      <c r="Q55" s="89"/>
    </row>
    <row r="56" spans="1:17" x14ac:dyDescent="0.25">
      <c r="A56" s="982" t="s">
        <v>45</v>
      </c>
      <c r="B56" s="983"/>
      <c r="C56" s="983"/>
      <c r="D56" s="984"/>
      <c r="E56" s="110" t="s">
        <v>22</v>
      </c>
      <c r="F56" s="111">
        <v>0</v>
      </c>
      <c r="G56" s="112">
        <v>2</v>
      </c>
      <c r="H56" s="112"/>
      <c r="I56" s="116"/>
      <c r="J56" s="113"/>
      <c r="K56" s="113"/>
      <c r="L56" s="113"/>
      <c r="M56" s="113"/>
      <c r="N56" s="111"/>
      <c r="O56" s="111"/>
      <c r="P56" s="114"/>
      <c r="Q56" s="89"/>
    </row>
    <row r="57" spans="1:17" x14ac:dyDescent="0.25">
      <c r="A57" s="985"/>
      <c r="B57" s="986"/>
      <c r="C57" s="986"/>
      <c r="D57" s="987"/>
      <c r="E57" s="110" t="s">
        <v>18</v>
      </c>
      <c r="F57" s="111">
        <v>0</v>
      </c>
      <c r="G57" s="112"/>
      <c r="H57" s="112"/>
      <c r="I57" s="116"/>
      <c r="J57" s="113"/>
      <c r="K57" s="113"/>
      <c r="L57" s="113"/>
      <c r="M57" s="113"/>
      <c r="N57" s="111"/>
      <c r="O57" s="111"/>
      <c r="P57" s="114"/>
      <c r="Q57" s="89"/>
    </row>
    <row r="58" spans="1:17" x14ac:dyDescent="0.25">
      <c r="A58" s="982" t="s">
        <v>142</v>
      </c>
      <c r="B58" s="983"/>
      <c r="C58" s="983"/>
      <c r="D58" s="984"/>
      <c r="E58" s="110" t="s">
        <v>22</v>
      </c>
      <c r="F58" s="111">
        <v>0</v>
      </c>
      <c r="G58" s="112"/>
      <c r="H58" s="112"/>
      <c r="I58" s="1000">
        <v>3</v>
      </c>
      <c r="J58" s="1001"/>
      <c r="K58" s="113">
        <v>2</v>
      </c>
      <c r="L58" s="113"/>
      <c r="M58" s="113"/>
      <c r="N58" s="111"/>
      <c r="O58" s="111"/>
      <c r="P58" s="114"/>
      <c r="Q58" s="89"/>
    </row>
    <row r="59" spans="1:17" x14ac:dyDescent="0.25">
      <c r="A59" s="985"/>
      <c r="B59" s="986"/>
      <c r="C59" s="986"/>
      <c r="D59" s="987"/>
      <c r="E59" s="110" t="s">
        <v>18</v>
      </c>
      <c r="F59" s="111">
        <v>2</v>
      </c>
      <c r="G59" s="112"/>
      <c r="H59" s="112"/>
      <c r="I59" s="116"/>
      <c r="J59" s="113"/>
      <c r="K59" s="113"/>
      <c r="L59" s="113"/>
      <c r="M59" s="113"/>
      <c r="N59" s="111"/>
      <c r="O59" s="111"/>
      <c r="P59" s="114"/>
      <c r="Q59" s="89"/>
    </row>
    <row r="60" spans="1:17" x14ac:dyDescent="0.25">
      <c r="A60" s="994" t="s">
        <v>121</v>
      </c>
      <c r="B60" s="995"/>
      <c r="C60" s="995"/>
      <c r="D60" s="996"/>
      <c r="E60" s="110" t="s">
        <v>22</v>
      </c>
      <c r="F60" s="111">
        <v>0</v>
      </c>
      <c r="G60" s="112">
        <v>1</v>
      </c>
      <c r="H60" s="112"/>
      <c r="I60" s="1000"/>
      <c r="J60" s="1001"/>
      <c r="K60" s="113"/>
      <c r="L60" s="113"/>
      <c r="M60" s="113"/>
      <c r="N60" s="111"/>
      <c r="O60" s="111"/>
      <c r="P60" s="114"/>
    </row>
    <row r="61" spans="1:17" x14ac:dyDescent="0.25">
      <c r="A61" s="997"/>
      <c r="B61" s="998"/>
      <c r="C61" s="998"/>
      <c r="D61" s="999"/>
      <c r="E61" s="110" t="s">
        <v>18</v>
      </c>
      <c r="F61" s="111">
        <v>0</v>
      </c>
      <c r="G61" s="112"/>
      <c r="H61" s="112"/>
      <c r="I61" s="1000"/>
      <c r="J61" s="1001"/>
      <c r="K61" s="113"/>
      <c r="L61" s="113"/>
      <c r="M61" s="113"/>
      <c r="N61" s="111"/>
      <c r="O61" s="111"/>
      <c r="P61" s="114"/>
    </row>
    <row r="62" spans="1:17" x14ac:dyDescent="0.25">
      <c r="A62" s="969" t="s">
        <v>123</v>
      </c>
      <c r="B62" s="970"/>
      <c r="C62" s="970"/>
      <c r="D62" s="971"/>
      <c r="E62" s="110" t="s">
        <v>22</v>
      </c>
      <c r="F62" s="111">
        <v>0</v>
      </c>
      <c r="G62" s="112"/>
      <c r="H62" s="112"/>
      <c r="I62" s="119"/>
      <c r="J62" s="120"/>
      <c r="K62" s="120"/>
      <c r="L62" s="120"/>
      <c r="M62" s="120"/>
      <c r="N62" s="111"/>
      <c r="O62" s="111"/>
      <c r="P62" s="114"/>
    </row>
    <row r="63" spans="1:17" x14ac:dyDescent="0.25">
      <c r="A63" s="972"/>
      <c r="B63" s="973"/>
      <c r="C63" s="973"/>
      <c r="D63" s="974"/>
      <c r="E63" s="110" t="s">
        <v>18</v>
      </c>
      <c r="F63" s="111">
        <v>9</v>
      </c>
      <c r="G63" s="112"/>
      <c r="H63" s="112"/>
      <c r="I63" s="119"/>
      <c r="J63" s="120"/>
      <c r="K63" s="120"/>
      <c r="L63" s="120"/>
      <c r="M63" s="120"/>
      <c r="N63" s="111"/>
      <c r="O63" s="111"/>
      <c r="P63" s="114"/>
    </row>
    <row r="64" spans="1:17" x14ac:dyDescent="0.25">
      <c r="A64" s="975" t="s">
        <v>47</v>
      </c>
      <c r="B64" s="975"/>
      <c r="C64" s="975"/>
      <c r="D64" s="975"/>
      <c r="E64" s="110" t="s">
        <v>22</v>
      </c>
      <c r="F64" s="111">
        <v>0</v>
      </c>
      <c r="G64" s="112"/>
      <c r="H64" s="112"/>
      <c r="I64" s="119"/>
      <c r="J64" s="120"/>
      <c r="K64" s="120"/>
      <c r="L64" s="120"/>
      <c r="M64" s="120"/>
      <c r="N64" s="111"/>
      <c r="O64" s="111"/>
      <c r="P64" s="114"/>
    </row>
    <row r="65" spans="1:16" x14ac:dyDescent="0.25">
      <c r="A65" s="975"/>
      <c r="B65" s="975"/>
      <c r="C65" s="975"/>
      <c r="D65" s="975"/>
      <c r="E65" s="110" t="s">
        <v>18</v>
      </c>
      <c r="F65" s="111">
        <v>20</v>
      </c>
      <c r="G65" s="112"/>
      <c r="H65" s="112"/>
      <c r="I65" s="119"/>
      <c r="J65" s="120"/>
      <c r="K65" s="120"/>
      <c r="L65" s="120"/>
      <c r="M65" s="120"/>
      <c r="N65" s="111"/>
      <c r="O65" s="111"/>
      <c r="P65" s="114"/>
    </row>
    <row r="66" spans="1:16" x14ac:dyDescent="0.25">
      <c r="A66" s="994" t="s">
        <v>122</v>
      </c>
      <c r="B66" s="995"/>
      <c r="C66" s="995"/>
      <c r="D66" s="996"/>
      <c r="E66" s="110" t="s">
        <v>22</v>
      </c>
      <c r="F66" s="111">
        <v>4</v>
      </c>
      <c r="G66" s="112"/>
      <c r="H66" s="112"/>
      <c r="I66" s="1000"/>
      <c r="J66" s="1001"/>
      <c r="K66" s="113"/>
      <c r="L66" s="113"/>
      <c r="M66" s="113"/>
      <c r="N66" s="111"/>
      <c r="O66" s="111"/>
      <c r="P66" s="112"/>
    </row>
    <row r="67" spans="1:16" x14ac:dyDescent="0.25">
      <c r="A67" s="997"/>
      <c r="B67" s="998"/>
      <c r="C67" s="998"/>
      <c r="D67" s="999"/>
      <c r="E67" s="110" t="s">
        <v>18</v>
      </c>
      <c r="F67" s="111">
        <v>22</v>
      </c>
      <c r="G67" s="112"/>
      <c r="H67" s="112"/>
      <c r="I67" s="116"/>
      <c r="J67" s="113"/>
      <c r="K67" s="113"/>
      <c r="L67" s="113"/>
      <c r="M67" s="113"/>
      <c r="N67" s="111"/>
      <c r="O67" s="111"/>
      <c r="P67" s="114"/>
    </row>
    <row r="68" spans="1:16" x14ac:dyDescent="0.25">
      <c r="A68" s="898" t="s">
        <v>61</v>
      </c>
      <c r="B68" s="898"/>
      <c r="C68" s="898"/>
      <c r="D68" s="898"/>
      <c r="E68" s="59" t="s">
        <v>22</v>
      </c>
      <c r="F68" s="46">
        <f>F24+F26+F28+F30+F34+F36+F38+F40+F42+F48+F50+F52+F54+F56+F58+F60+F62+F64+F66</f>
        <v>29</v>
      </c>
      <c r="G68" s="106"/>
      <c r="H68" s="106"/>
      <c r="I68" s="849"/>
      <c r="J68" s="849"/>
      <c r="K68" s="106"/>
      <c r="L68" s="106"/>
      <c r="M68" s="106"/>
      <c r="N68" s="46"/>
      <c r="O68" s="46"/>
      <c r="P68" s="28"/>
    </row>
    <row r="69" spans="1:16" x14ac:dyDescent="0.25">
      <c r="A69" s="898"/>
      <c r="B69" s="898"/>
      <c r="C69" s="898"/>
      <c r="D69" s="898"/>
      <c r="E69" s="59" t="s">
        <v>18</v>
      </c>
      <c r="F69" s="46">
        <v>182</v>
      </c>
      <c r="G69" s="106">
        <f>SUM(G24:G68)</f>
        <v>13</v>
      </c>
      <c r="H69" s="106">
        <f>SUM(H24:H68)</f>
        <v>1</v>
      </c>
      <c r="I69" s="896">
        <f>SUM(I24:I68)</f>
        <v>6</v>
      </c>
      <c r="J69" s="897"/>
      <c r="K69" s="106">
        <f>SUM(K24:K68)</f>
        <v>6</v>
      </c>
      <c r="L69" s="106">
        <f>SUM(L24:L68)</f>
        <v>3</v>
      </c>
      <c r="M69" s="106">
        <f>SUM(M24:M68)</f>
        <v>0</v>
      </c>
      <c r="N69" s="46">
        <f>SUM(N24:N68)</f>
        <v>1</v>
      </c>
      <c r="O69" s="46">
        <f>SUM(O24:O68)</f>
        <v>0</v>
      </c>
      <c r="P69" s="28">
        <v>0</v>
      </c>
    </row>
    <row r="70" spans="1:16" x14ac:dyDescent="0.25">
      <c r="A70" s="105"/>
      <c r="B70" s="844" t="s">
        <v>124</v>
      </c>
      <c r="C70" s="844"/>
      <c r="D70" s="105"/>
      <c r="E70" s="37"/>
      <c r="F70" s="38">
        <f>F68+F69</f>
        <v>211</v>
      </c>
      <c r="G70" s="40"/>
      <c r="H70" s="41"/>
      <c r="I70" s="41"/>
      <c r="J70" s="41"/>
      <c r="K70" s="41"/>
      <c r="L70" s="41"/>
      <c r="M70" s="41"/>
      <c r="N70" s="24"/>
      <c r="O70" s="24"/>
      <c r="P70" s="24"/>
    </row>
    <row r="71" spans="1:16" x14ac:dyDescent="0.25">
      <c r="A71" s="105"/>
      <c r="B71" s="844" t="s">
        <v>56</v>
      </c>
      <c r="C71" s="844"/>
      <c r="D71" s="844"/>
      <c r="E71" s="37"/>
      <c r="F71" s="38">
        <f>F68</f>
        <v>29</v>
      </c>
      <c r="G71" s="40"/>
      <c r="H71" s="41"/>
      <c r="I71" s="41"/>
      <c r="J71" s="41"/>
      <c r="K71" s="41"/>
      <c r="L71" s="41"/>
      <c r="M71" s="41"/>
      <c r="N71" s="24"/>
      <c r="O71" s="24"/>
      <c r="P71" s="24"/>
    </row>
    <row r="72" spans="1:16" ht="15.75" x14ac:dyDescent="0.25">
      <c r="A72" s="848" t="s">
        <v>57</v>
      </c>
      <c r="B72" s="848"/>
      <c r="C72" s="848"/>
      <c r="D72" s="848"/>
      <c r="E72" s="42"/>
      <c r="F72" s="38">
        <f>F70+O69</f>
        <v>211</v>
      </c>
      <c r="G72" s="40"/>
      <c r="H72" s="843"/>
      <c r="I72" s="843"/>
      <c r="J72" s="843"/>
      <c r="K72" s="41"/>
      <c r="L72" s="41"/>
      <c r="M72" s="109">
        <f>F72-F70</f>
        <v>0</v>
      </c>
      <c r="N72" s="24"/>
      <c r="O72" s="844" t="s">
        <v>125</v>
      </c>
      <c r="P72" s="844"/>
    </row>
    <row r="73" spans="1:16" ht="15.75" x14ac:dyDescent="0.25">
      <c r="A73" s="844" t="s">
        <v>58</v>
      </c>
      <c r="B73" s="844"/>
      <c r="C73" s="844"/>
      <c r="D73" s="844"/>
      <c r="E73" s="42"/>
      <c r="F73" s="38">
        <f>G69</f>
        <v>13</v>
      </c>
      <c r="G73" s="40"/>
      <c r="H73" s="843"/>
      <c r="I73" s="843"/>
      <c r="J73" s="843"/>
      <c r="K73" s="41"/>
      <c r="L73" s="935">
        <v>1</v>
      </c>
      <c r="M73" s="935"/>
      <c r="N73" s="936" t="s">
        <v>125</v>
      </c>
      <c r="O73" s="936"/>
      <c r="P73" s="936"/>
    </row>
    <row r="74" spans="1:16" ht="15.75" x14ac:dyDescent="0.25">
      <c r="A74" s="836" t="s">
        <v>60</v>
      </c>
      <c r="B74" s="836"/>
      <c r="C74" s="836"/>
      <c r="D74" s="836"/>
      <c r="E74" s="103"/>
      <c r="F74" s="108">
        <f>K69+M69</f>
        <v>6</v>
      </c>
      <c r="H74" s="841"/>
      <c r="I74" s="841"/>
      <c r="J74" s="841"/>
      <c r="L74" s="937">
        <v>0</v>
      </c>
      <c r="M74" s="937"/>
      <c r="O74" s="836" t="s">
        <v>125</v>
      </c>
      <c r="P74" s="836"/>
    </row>
    <row r="75" spans="1:16" ht="15.75" x14ac:dyDescent="0.25">
      <c r="A75" s="836" t="s">
        <v>59</v>
      </c>
      <c r="B75" s="836"/>
      <c r="C75" s="836"/>
      <c r="D75" s="836"/>
      <c r="E75" s="103"/>
      <c r="F75" s="108">
        <f>L69</f>
        <v>3</v>
      </c>
      <c r="H75" s="885"/>
      <c r="I75" s="885"/>
      <c r="J75" s="885"/>
      <c r="M75" s="75">
        <v>0</v>
      </c>
      <c r="N75" s="840" t="s">
        <v>125</v>
      </c>
      <c r="O75" s="840"/>
      <c r="P75" s="840"/>
    </row>
    <row r="76" spans="1:16" ht="30.75" customHeight="1" x14ac:dyDescent="0.25">
      <c r="A76" s="847" t="s">
        <v>111</v>
      </c>
      <c r="B76" s="847"/>
      <c r="C76" s="847"/>
      <c r="D76" s="847"/>
      <c r="E76" s="847"/>
      <c r="F76" s="847"/>
      <c r="G76" s="847"/>
      <c r="H76" s="847"/>
      <c r="I76" s="847"/>
      <c r="J76" s="847"/>
      <c r="K76" s="847"/>
      <c r="L76" s="847"/>
      <c r="M76" s="847"/>
      <c r="N76" s="847"/>
      <c r="O76" s="847"/>
      <c r="P76" s="847"/>
    </row>
    <row r="78" spans="1:16" x14ac:dyDescent="0.25">
      <c r="A78" s="839" t="s">
        <v>63</v>
      </c>
      <c r="B78" s="839"/>
      <c r="C78" s="839"/>
    </row>
    <row r="79" spans="1:16" x14ac:dyDescent="0.25">
      <c r="A79" s="836" t="s">
        <v>64</v>
      </c>
      <c r="B79" s="836"/>
      <c r="C79" s="836"/>
      <c r="D79" s="836"/>
      <c r="E79" s="836"/>
      <c r="F79" s="108">
        <f>F72</f>
        <v>211</v>
      </c>
      <c r="G79" s="836" t="s">
        <v>109</v>
      </c>
      <c r="H79" s="836"/>
      <c r="I79" s="836"/>
      <c r="J79" s="836"/>
      <c r="K79" s="836"/>
      <c r="L79" s="836"/>
      <c r="M79" s="885">
        <f>F72-M72</f>
        <v>211</v>
      </c>
      <c r="N79" s="885"/>
      <c r="O79" s="44"/>
      <c r="P79" s="44"/>
    </row>
    <row r="80" spans="1:16" x14ac:dyDescent="0.25">
      <c r="A80" s="842" t="s">
        <v>68</v>
      </c>
      <c r="B80" s="842"/>
      <c r="C80" s="842"/>
      <c r="D80" s="842"/>
      <c r="E80" s="842"/>
      <c r="F80" s="108">
        <f>F73</f>
        <v>13</v>
      </c>
      <c r="G80" s="836" t="s">
        <v>109</v>
      </c>
      <c r="H80" s="836"/>
      <c r="I80" s="836"/>
      <c r="J80" s="836"/>
      <c r="K80" s="836"/>
      <c r="L80" s="836"/>
      <c r="M80" s="885">
        <f>F80-L73</f>
        <v>12</v>
      </c>
      <c r="N80" s="885"/>
      <c r="O80" s="44"/>
      <c r="P80" s="44"/>
    </row>
    <row r="81" spans="1:16" x14ac:dyDescent="0.25">
      <c r="A81" s="842" t="s">
        <v>67</v>
      </c>
      <c r="B81" s="842"/>
      <c r="C81" s="842"/>
      <c r="D81" s="842"/>
      <c r="E81" s="842"/>
      <c r="F81" s="108">
        <f>F74</f>
        <v>6</v>
      </c>
      <c r="G81" s="836" t="s">
        <v>109</v>
      </c>
      <c r="H81" s="836"/>
      <c r="I81" s="836"/>
      <c r="J81" s="836"/>
      <c r="K81" s="836"/>
      <c r="L81" s="836"/>
      <c r="M81" s="885">
        <f>F81</f>
        <v>6</v>
      </c>
      <c r="N81" s="885"/>
      <c r="O81" s="44"/>
      <c r="P81" s="44"/>
    </row>
    <row r="82" spans="1:16" x14ac:dyDescent="0.25">
      <c r="A82" s="836" t="s">
        <v>71</v>
      </c>
      <c r="B82" s="836"/>
      <c r="C82" s="836"/>
      <c r="D82" s="836"/>
      <c r="E82" s="836"/>
      <c r="F82" s="108">
        <f>L69</f>
        <v>3</v>
      </c>
      <c r="G82" s="836" t="s">
        <v>110</v>
      </c>
      <c r="H82" s="836"/>
      <c r="I82" s="836"/>
      <c r="J82" s="836"/>
      <c r="K82" s="836"/>
      <c r="L82" s="836"/>
      <c r="M82" s="885">
        <v>3</v>
      </c>
      <c r="N82" s="885"/>
      <c r="O82" s="44"/>
      <c r="P82" s="44"/>
    </row>
    <row r="83" spans="1:16" x14ac:dyDescent="0.25">
      <c r="A83" s="101"/>
      <c r="B83" s="101"/>
      <c r="C83" s="101"/>
      <c r="D83" s="101"/>
      <c r="E83" s="108"/>
      <c r="F83" s="108"/>
      <c r="G83" s="101"/>
      <c r="H83" s="101"/>
      <c r="I83" s="101"/>
      <c r="J83" s="101"/>
      <c r="K83" s="101"/>
      <c r="L83" s="101"/>
      <c r="M83" s="108"/>
      <c r="N83" s="108"/>
      <c r="O83" s="44"/>
      <c r="P83" s="44"/>
    </row>
    <row r="84" spans="1:16" x14ac:dyDescent="0.25">
      <c r="A84" s="839" t="s">
        <v>74</v>
      </c>
      <c r="B84" s="839"/>
      <c r="C84" s="839"/>
      <c r="D84" s="839"/>
    </row>
    <row r="85" spans="1:16" x14ac:dyDescent="0.25">
      <c r="A85" s="836" t="s">
        <v>128</v>
      </c>
      <c r="B85" s="836"/>
      <c r="C85" s="836"/>
    </row>
    <row r="86" spans="1:16" x14ac:dyDescent="0.25">
      <c r="A86" s="836" t="s">
        <v>76</v>
      </c>
      <c r="B86" s="836"/>
      <c r="C86" s="836"/>
    </row>
    <row r="87" spans="1:16" x14ac:dyDescent="0.25">
      <c r="A87" s="836" t="s">
        <v>77</v>
      </c>
      <c r="B87" s="836"/>
      <c r="C87" s="836"/>
      <c r="D87" s="836"/>
      <c r="E87" s="836"/>
    </row>
    <row r="88" spans="1:16" x14ac:dyDescent="0.25">
      <c r="A88" s="836" t="s">
        <v>78</v>
      </c>
      <c r="B88" s="836"/>
      <c r="C88" s="836"/>
    </row>
    <row r="89" spans="1:16" x14ac:dyDescent="0.25">
      <c r="A89" s="121"/>
      <c r="B89" s="121"/>
      <c r="C89" s="121"/>
    </row>
    <row r="90" spans="1:16" x14ac:dyDescent="0.25">
      <c r="A90" s="121"/>
      <c r="B90" s="121"/>
      <c r="C90" s="121"/>
    </row>
    <row r="91" spans="1:16" x14ac:dyDescent="0.25">
      <c r="A91" s="121"/>
      <c r="B91" s="121"/>
      <c r="C91" s="121"/>
    </row>
    <row r="92" spans="1:16" x14ac:dyDescent="0.25">
      <c r="A92" s="121"/>
      <c r="B92" s="121"/>
      <c r="C92" s="121"/>
    </row>
    <row r="94" spans="1:16" x14ac:dyDescent="0.25">
      <c r="A94" s="836" t="s">
        <v>79</v>
      </c>
      <c r="B94" s="836"/>
      <c r="C94" s="836"/>
    </row>
    <row r="95" spans="1:16" x14ac:dyDescent="0.25">
      <c r="A95" s="836" t="s">
        <v>80</v>
      </c>
      <c r="B95" s="836"/>
      <c r="C95" s="836"/>
      <c r="D95" s="836"/>
      <c r="E95" s="836"/>
      <c r="F95" s="836"/>
      <c r="G95" s="836"/>
      <c r="H95" s="836"/>
      <c r="I95" s="836"/>
      <c r="J95" s="836"/>
      <c r="K95" s="836"/>
      <c r="L95" s="836"/>
      <c r="M95" s="836"/>
      <c r="N95" s="836"/>
    </row>
    <row r="96" spans="1:16" x14ac:dyDescent="0.25">
      <c r="A96" s="836" t="s">
        <v>82</v>
      </c>
      <c r="B96" s="836"/>
      <c r="C96" s="836"/>
      <c r="D96" s="836"/>
      <c r="E96" s="836"/>
      <c r="F96" s="836"/>
      <c r="G96" s="836"/>
      <c r="H96" s="836"/>
      <c r="I96" s="836"/>
      <c r="J96" s="836"/>
      <c r="K96" s="836"/>
      <c r="L96" s="836"/>
      <c r="M96" s="836"/>
      <c r="N96" s="836"/>
    </row>
    <row r="97" spans="1:16" x14ac:dyDescent="0.25">
      <c r="A97" s="836" t="s">
        <v>129</v>
      </c>
      <c r="B97" s="836"/>
      <c r="C97" s="836"/>
      <c r="D97" s="836"/>
      <c r="E97" s="836"/>
      <c r="F97" s="836"/>
      <c r="G97" s="836"/>
      <c r="H97" s="836"/>
      <c r="I97" s="836"/>
      <c r="J97" s="836"/>
      <c r="K97" s="836"/>
      <c r="L97" s="836"/>
      <c r="M97" s="836"/>
      <c r="N97" s="836"/>
      <c r="O97" s="836"/>
      <c r="P97" s="836"/>
    </row>
    <row r="100" spans="1:16" x14ac:dyDescent="0.25">
      <c r="A100" s="836" t="s">
        <v>83</v>
      </c>
      <c r="B100" s="836"/>
      <c r="C100" s="836"/>
      <c r="D100" s="836"/>
      <c r="E100" s="836"/>
      <c r="F100" s="836"/>
      <c r="G100" s="836"/>
      <c r="H100" s="836"/>
      <c r="L100" s="836" t="s">
        <v>84</v>
      </c>
      <c r="M100" s="836"/>
      <c r="N100" s="836"/>
      <c r="O100" s="836"/>
      <c r="P100" s="836"/>
    </row>
    <row r="101" spans="1:16" x14ac:dyDescent="0.25">
      <c r="L101" s="101"/>
      <c r="M101" s="101"/>
      <c r="N101" s="101"/>
      <c r="O101" s="101"/>
      <c r="P101" s="101"/>
    </row>
    <row r="102" spans="1:16" x14ac:dyDescent="0.25">
      <c r="A102" s="836" t="s">
        <v>127</v>
      </c>
      <c r="B102" s="836"/>
      <c r="C102" s="836"/>
      <c r="D102" s="836"/>
      <c r="E102" s="836"/>
      <c r="L102" s="836"/>
      <c r="M102" s="836"/>
      <c r="N102" s="836"/>
      <c r="O102" s="836"/>
      <c r="P102" s="836"/>
    </row>
    <row r="103" spans="1:16" x14ac:dyDescent="0.25">
      <c r="A103" s="101"/>
      <c r="B103" s="101"/>
      <c r="C103" s="101"/>
      <c r="D103" s="101"/>
      <c r="E103" s="101"/>
      <c r="L103" s="836" t="s">
        <v>87</v>
      </c>
      <c r="M103" s="836"/>
      <c r="N103" s="836"/>
      <c r="O103" s="836"/>
      <c r="P103" s="101"/>
    </row>
    <row r="104" spans="1:16" x14ac:dyDescent="0.25">
      <c r="A104" s="101"/>
      <c r="B104" s="101"/>
      <c r="C104" s="101"/>
      <c r="D104" s="101"/>
      <c r="E104" s="101"/>
      <c r="P104" s="101"/>
    </row>
    <row r="105" spans="1:16" x14ac:dyDescent="0.25">
      <c r="L105" s="101"/>
      <c r="M105" s="101"/>
      <c r="N105" s="101"/>
      <c r="O105" s="101"/>
      <c r="P105" s="101"/>
    </row>
    <row r="106" spans="1:16" x14ac:dyDescent="0.25">
      <c r="A106" s="836" t="s">
        <v>88</v>
      </c>
      <c r="B106" s="836"/>
      <c r="C106" s="836"/>
      <c r="D106" s="836"/>
      <c r="E106" s="836"/>
      <c r="L106" s="836" t="s">
        <v>130</v>
      </c>
      <c r="M106" s="836"/>
      <c r="N106" s="836"/>
      <c r="O106" s="836"/>
      <c r="P106" s="836"/>
    </row>
  </sheetData>
  <mergeCells count="100">
    <mergeCell ref="A11:E11"/>
    <mergeCell ref="F11:P12"/>
    <mergeCell ref="A14:E14"/>
    <mergeCell ref="F14:P14"/>
    <mergeCell ref="A2:P2"/>
    <mergeCell ref="A4:P4"/>
    <mergeCell ref="A6:F6"/>
    <mergeCell ref="A7:D7"/>
    <mergeCell ref="A9:F9"/>
    <mergeCell ref="A24:D25"/>
    <mergeCell ref="I24:J24"/>
    <mergeCell ref="I25:J25"/>
    <mergeCell ref="A16:E16"/>
    <mergeCell ref="F16:P16"/>
    <mergeCell ref="A18:P18"/>
    <mergeCell ref="A20:P20"/>
    <mergeCell ref="A22:D23"/>
    <mergeCell ref="E22:F22"/>
    <mergeCell ref="G22:L22"/>
    <mergeCell ref="M22:P22"/>
    <mergeCell ref="E23:F23"/>
    <mergeCell ref="I23:J23"/>
    <mergeCell ref="I34:J34"/>
    <mergeCell ref="I35:J35"/>
    <mergeCell ref="A38:D39"/>
    <mergeCell ref="I38:J38"/>
    <mergeCell ref="I39:J39"/>
    <mergeCell ref="I42:J42"/>
    <mergeCell ref="I43:J43"/>
    <mergeCell ref="A60:D61"/>
    <mergeCell ref="I60:J60"/>
    <mergeCell ref="I61:J61"/>
    <mergeCell ref="A54:D55"/>
    <mergeCell ref="A56:D57"/>
    <mergeCell ref="A58:D59"/>
    <mergeCell ref="I58:J58"/>
    <mergeCell ref="A73:D73"/>
    <mergeCell ref="H73:J73"/>
    <mergeCell ref="L73:M73"/>
    <mergeCell ref="N73:P73"/>
    <mergeCell ref="A66:D67"/>
    <mergeCell ref="I66:J66"/>
    <mergeCell ref="A68:D69"/>
    <mergeCell ref="I68:J68"/>
    <mergeCell ref="I69:J69"/>
    <mergeCell ref="B70:C70"/>
    <mergeCell ref="B71:D71"/>
    <mergeCell ref="A72:D72"/>
    <mergeCell ref="H72:J72"/>
    <mergeCell ref="O72:P72"/>
    <mergeCell ref="A95:N95"/>
    <mergeCell ref="A96:N96"/>
    <mergeCell ref="A84:D84"/>
    <mergeCell ref="A85:C85"/>
    <mergeCell ref="A86:C86"/>
    <mergeCell ref="A87:E87"/>
    <mergeCell ref="A88:C88"/>
    <mergeCell ref="A94:C94"/>
    <mergeCell ref="M79:N79"/>
    <mergeCell ref="A80:E80"/>
    <mergeCell ref="G80:L80"/>
    <mergeCell ref="M80:N80"/>
    <mergeCell ref="A74:D74"/>
    <mergeCell ref="H74:J74"/>
    <mergeCell ref="A76:P76"/>
    <mergeCell ref="A78:C78"/>
    <mergeCell ref="A79:E79"/>
    <mergeCell ref="G79:L79"/>
    <mergeCell ref="L74:M74"/>
    <mergeCell ref="O74:P74"/>
    <mergeCell ref="A75:D75"/>
    <mergeCell ref="H75:J75"/>
    <mergeCell ref="N75:P75"/>
    <mergeCell ref="A106:E106"/>
    <mergeCell ref="L106:P106"/>
    <mergeCell ref="A97:P97"/>
    <mergeCell ref="A100:H100"/>
    <mergeCell ref="L100:P100"/>
    <mergeCell ref="A102:E102"/>
    <mergeCell ref="L102:P102"/>
    <mergeCell ref="L103:O103"/>
    <mergeCell ref="A81:E81"/>
    <mergeCell ref="G81:L81"/>
    <mergeCell ref="M81:N81"/>
    <mergeCell ref="A82:E82"/>
    <mergeCell ref="G82:L82"/>
    <mergeCell ref="M82:N82"/>
    <mergeCell ref="A62:D63"/>
    <mergeCell ref="A64:D65"/>
    <mergeCell ref="A26:D27"/>
    <mergeCell ref="A28:D29"/>
    <mergeCell ref="A40:D41"/>
    <mergeCell ref="A50:D51"/>
    <mergeCell ref="A52:D53"/>
    <mergeCell ref="A42:D43"/>
    <mergeCell ref="A34:D35"/>
    <mergeCell ref="A30:D31"/>
    <mergeCell ref="A36:D37"/>
    <mergeCell ref="A48:D49"/>
    <mergeCell ref="A32:D33"/>
  </mergeCells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workbookViewId="0">
      <selection activeCell="A5" sqref="A1:R1048576"/>
    </sheetView>
  </sheetViews>
  <sheetFormatPr defaultRowHeight="15" x14ac:dyDescent="0.25"/>
  <cols>
    <col min="1" max="2" width="9.140625" style="17"/>
    <col min="3" max="3" width="3.28515625" style="17" customWidth="1"/>
    <col min="4" max="4" width="1.42578125" style="17" customWidth="1"/>
    <col min="5" max="5" width="7.5703125" style="17" customWidth="1"/>
    <col min="6" max="6" width="6.140625" style="17" customWidth="1"/>
    <col min="7" max="7" width="4.7109375" style="17" customWidth="1"/>
    <col min="8" max="8" width="4.28515625" style="17" customWidth="1"/>
    <col min="9" max="9" width="2.85546875" style="17" customWidth="1"/>
    <col min="10" max="10" width="2" style="17" customWidth="1"/>
    <col min="11" max="11" width="4.7109375" style="17" customWidth="1"/>
    <col min="12" max="12" width="4.85546875" style="17" customWidth="1"/>
    <col min="13" max="13" width="7" style="17" customWidth="1"/>
    <col min="14" max="14" width="6.140625" style="17" customWidth="1"/>
    <col min="15" max="15" width="6.7109375" style="17" customWidth="1"/>
    <col min="16" max="16" width="7" style="17" customWidth="1"/>
  </cols>
  <sheetData>
    <row r="1" spans="1:17" ht="18.75" x14ac:dyDescent="0.3">
      <c r="A1" s="883" t="s">
        <v>146</v>
      </c>
      <c r="B1" s="883"/>
      <c r="C1" s="883"/>
      <c r="D1" s="883"/>
      <c r="E1" s="883"/>
      <c r="F1" s="883"/>
      <c r="G1" s="883"/>
      <c r="H1" s="883"/>
      <c r="I1" s="883"/>
      <c r="J1" s="883"/>
      <c r="K1" s="883"/>
      <c r="L1" s="883"/>
      <c r="M1" s="883"/>
      <c r="N1" s="883"/>
      <c r="O1" s="883"/>
      <c r="P1" s="883"/>
      <c r="Q1" s="883"/>
    </row>
    <row r="2" spans="1:17" ht="42" customHeight="1" x14ac:dyDescent="0.25">
      <c r="A2" s="859" t="s">
        <v>0</v>
      </c>
      <c r="B2" s="859"/>
      <c r="C2" s="859"/>
      <c r="D2" s="859"/>
      <c r="E2" s="859"/>
      <c r="F2" s="859"/>
      <c r="G2" s="859"/>
      <c r="H2" s="859"/>
      <c r="I2" s="859"/>
      <c r="J2" s="859"/>
      <c r="K2" s="859"/>
      <c r="L2" s="859"/>
      <c r="M2" s="859"/>
      <c r="N2" s="859"/>
      <c r="O2" s="859"/>
      <c r="P2" s="859"/>
      <c r="Q2" s="859"/>
    </row>
    <row r="3" spans="1:17" x14ac:dyDescent="0.25">
      <c r="A3" s="836" t="s">
        <v>147</v>
      </c>
      <c r="B3" s="836"/>
      <c r="C3" s="836"/>
      <c r="D3" s="836"/>
      <c r="E3" s="836"/>
      <c r="F3" s="836"/>
    </row>
    <row r="4" spans="1:17" x14ac:dyDescent="0.25">
      <c r="A4" s="836" t="s">
        <v>2</v>
      </c>
      <c r="B4" s="836"/>
      <c r="C4" s="836"/>
      <c r="D4" s="836"/>
      <c r="E4" s="135"/>
    </row>
    <row r="5" spans="1:17" ht="9.75" customHeight="1" x14ac:dyDescent="0.25"/>
    <row r="6" spans="1:17" x14ac:dyDescent="0.25">
      <c r="A6" s="839" t="s">
        <v>3</v>
      </c>
      <c r="B6" s="839"/>
      <c r="C6" s="839"/>
      <c r="D6" s="839"/>
      <c r="E6" s="839"/>
      <c r="F6" s="839"/>
    </row>
    <row r="7" spans="1:17" ht="9.75" customHeight="1" x14ac:dyDescent="0.25">
      <c r="A7" s="136"/>
      <c r="B7" s="136"/>
      <c r="C7" s="136"/>
      <c r="D7" s="136"/>
      <c r="E7" s="136"/>
      <c r="F7" s="136"/>
    </row>
    <row r="8" spans="1:17" x14ac:dyDescent="0.25">
      <c r="A8" s="860" t="s">
        <v>4</v>
      </c>
      <c r="B8" s="860"/>
      <c r="C8" s="860"/>
      <c r="D8" s="860"/>
      <c r="E8" s="860"/>
      <c r="F8" s="860" t="s">
        <v>5</v>
      </c>
      <c r="G8" s="860"/>
      <c r="H8" s="860"/>
      <c r="I8" s="860"/>
      <c r="J8" s="860"/>
      <c r="K8" s="860"/>
      <c r="L8" s="860"/>
      <c r="M8" s="860"/>
      <c r="N8" s="860"/>
      <c r="O8" s="860"/>
      <c r="P8" s="860"/>
    </row>
    <row r="9" spans="1:17" ht="33.75" customHeight="1" x14ac:dyDescent="0.25">
      <c r="F9" s="860"/>
      <c r="G9" s="860"/>
      <c r="H9" s="860"/>
      <c r="I9" s="860"/>
      <c r="J9" s="860"/>
      <c r="K9" s="860"/>
      <c r="L9" s="860"/>
      <c r="M9" s="860"/>
      <c r="N9" s="860"/>
      <c r="O9" s="860"/>
      <c r="P9" s="860"/>
    </row>
    <row r="10" spans="1:17" ht="8.25" customHeight="1" x14ac:dyDescent="0.25"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</row>
    <row r="11" spans="1:17" ht="28.5" customHeight="1" x14ac:dyDescent="0.25">
      <c r="A11" s="860" t="s">
        <v>10</v>
      </c>
      <c r="B11" s="860"/>
      <c r="C11" s="860"/>
      <c r="D11" s="860"/>
      <c r="E11" s="860"/>
      <c r="F11" s="860" t="s">
        <v>8</v>
      </c>
      <c r="G11" s="860"/>
      <c r="H11" s="860"/>
      <c r="I11" s="860"/>
      <c r="J11" s="860"/>
      <c r="K11" s="860"/>
      <c r="L11" s="860"/>
      <c r="M11" s="860"/>
      <c r="N11" s="860"/>
      <c r="O11" s="860"/>
      <c r="P11" s="860"/>
    </row>
    <row r="12" spans="1:17" ht="9" customHeight="1" x14ac:dyDescent="0.25">
      <c r="A12" s="137"/>
      <c r="B12" s="137"/>
      <c r="C12" s="137"/>
      <c r="D12" s="137"/>
      <c r="E12" s="137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</row>
    <row r="13" spans="1:17" ht="33.75" customHeight="1" x14ac:dyDescent="0.25">
      <c r="A13" s="860" t="s">
        <v>11</v>
      </c>
      <c r="B13" s="860"/>
      <c r="C13" s="860"/>
      <c r="D13" s="860"/>
      <c r="E13" s="860"/>
      <c r="F13" s="860" t="s">
        <v>12</v>
      </c>
      <c r="G13" s="860"/>
      <c r="H13" s="860"/>
      <c r="I13" s="860"/>
      <c r="J13" s="860"/>
      <c r="K13" s="860"/>
      <c r="L13" s="860"/>
      <c r="M13" s="860"/>
      <c r="N13" s="860"/>
      <c r="O13" s="860"/>
      <c r="P13" s="860"/>
    </row>
    <row r="14" spans="1:17" ht="9" customHeight="1" x14ac:dyDescent="0.25"/>
    <row r="15" spans="1:17" x14ac:dyDescent="0.25">
      <c r="A15" s="885" t="s">
        <v>13</v>
      </c>
      <c r="B15" s="885"/>
      <c r="C15" s="885"/>
      <c r="D15" s="885"/>
      <c r="E15" s="885"/>
      <c r="F15" s="885"/>
      <c r="G15" s="885"/>
      <c r="H15" s="885"/>
      <c r="I15" s="885"/>
      <c r="J15" s="885"/>
      <c r="K15" s="885"/>
      <c r="L15" s="885"/>
      <c r="M15" s="885"/>
      <c r="N15" s="885"/>
      <c r="O15" s="885"/>
      <c r="P15" s="885"/>
    </row>
    <row r="16" spans="1:17" ht="6.75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</row>
    <row r="17" spans="1:16" ht="34.5" customHeight="1" x14ac:dyDescent="0.25">
      <c r="A17" s="859" t="s">
        <v>148</v>
      </c>
      <c r="B17" s="859"/>
      <c r="C17" s="859"/>
      <c r="D17" s="859"/>
      <c r="E17" s="859"/>
      <c r="F17" s="859"/>
      <c r="G17" s="859"/>
      <c r="H17" s="859"/>
      <c r="I17" s="859"/>
      <c r="J17" s="859"/>
      <c r="K17" s="859"/>
      <c r="L17" s="859"/>
      <c r="M17" s="859"/>
      <c r="N17" s="859"/>
      <c r="O17" s="859"/>
      <c r="P17" s="859"/>
    </row>
    <row r="18" spans="1:16" x14ac:dyDescent="0.25">
      <c r="A18" s="133"/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</row>
    <row r="19" spans="1:16" x14ac:dyDescent="0.25">
      <c r="A19" s="877" t="s">
        <v>17</v>
      </c>
      <c r="B19" s="878"/>
      <c r="C19" s="878"/>
      <c r="D19" s="879"/>
      <c r="E19" s="875" t="s">
        <v>15</v>
      </c>
      <c r="F19" s="876"/>
      <c r="G19" s="886" t="s">
        <v>131</v>
      </c>
      <c r="H19" s="887"/>
      <c r="I19" s="887"/>
      <c r="J19" s="887"/>
      <c r="K19" s="887"/>
      <c r="L19" s="888"/>
      <c r="M19" s="906" t="s">
        <v>16</v>
      </c>
      <c r="N19" s="907"/>
      <c r="O19" s="907"/>
      <c r="P19" s="908"/>
    </row>
    <row r="20" spans="1:16" x14ac:dyDescent="0.25">
      <c r="A20" s="880"/>
      <c r="B20" s="881"/>
      <c r="C20" s="881"/>
      <c r="D20" s="882"/>
      <c r="E20" s="875" t="s">
        <v>18</v>
      </c>
      <c r="F20" s="876"/>
      <c r="G20" s="20" t="s">
        <v>29</v>
      </c>
      <c r="H20" s="20" t="s">
        <v>27</v>
      </c>
      <c r="I20" s="875" t="s">
        <v>28</v>
      </c>
      <c r="J20" s="876"/>
      <c r="K20" s="21" t="s">
        <v>50</v>
      </c>
      <c r="L20" s="21" t="s">
        <v>51</v>
      </c>
      <c r="M20" s="21" t="s">
        <v>50</v>
      </c>
      <c r="N20" s="22" t="s">
        <v>19</v>
      </c>
      <c r="O20" s="22" t="s">
        <v>20</v>
      </c>
      <c r="P20" s="100" t="s">
        <v>126</v>
      </c>
    </row>
    <row r="21" spans="1:16" x14ac:dyDescent="0.25">
      <c r="A21" s="976" t="s">
        <v>36</v>
      </c>
      <c r="B21" s="977"/>
      <c r="C21" s="977"/>
      <c r="D21" s="978"/>
      <c r="E21" s="110" t="s">
        <v>22</v>
      </c>
      <c r="F21" s="111">
        <v>1</v>
      </c>
      <c r="G21" s="112"/>
      <c r="H21" s="115"/>
      <c r="I21" s="142"/>
      <c r="J21" s="143"/>
      <c r="K21" s="143"/>
      <c r="L21" s="143"/>
      <c r="M21" s="143"/>
      <c r="N21" s="111"/>
      <c r="O21" s="111"/>
      <c r="P21" s="114"/>
    </row>
    <row r="22" spans="1:16" x14ac:dyDescent="0.25">
      <c r="A22" s="979"/>
      <c r="B22" s="980"/>
      <c r="C22" s="980"/>
      <c r="D22" s="981"/>
      <c r="E22" s="110" t="s">
        <v>18</v>
      </c>
      <c r="F22" s="111">
        <v>0</v>
      </c>
      <c r="G22" s="112"/>
      <c r="H22" s="115"/>
      <c r="I22" s="142"/>
      <c r="J22" s="143"/>
      <c r="K22" s="143"/>
      <c r="L22" s="143"/>
      <c r="M22" s="143"/>
      <c r="N22" s="111"/>
      <c r="O22" s="111"/>
      <c r="P22" s="114"/>
    </row>
    <row r="23" spans="1:16" x14ac:dyDescent="0.25">
      <c r="A23" s="898" t="s">
        <v>61</v>
      </c>
      <c r="B23" s="898"/>
      <c r="C23" s="898"/>
      <c r="D23" s="898"/>
      <c r="E23" s="59" t="s">
        <v>22</v>
      </c>
      <c r="F23" s="46">
        <v>1</v>
      </c>
      <c r="G23" s="139"/>
      <c r="H23" s="139"/>
      <c r="I23" s="849"/>
      <c r="J23" s="849"/>
      <c r="K23" s="139"/>
      <c r="L23" s="139"/>
      <c r="M23" s="139"/>
      <c r="N23" s="46"/>
      <c r="O23" s="46"/>
      <c r="P23" s="28"/>
    </row>
    <row r="24" spans="1:16" x14ac:dyDescent="0.25">
      <c r="A24" s="898"/>
      <c r="B24" s="898"/>
      <c r="C24" s="898"/>
      <c r="D24" s="898"/>
      <c r="E24" s="59" t="s">
        <v>18</v>
      </c>
      <c r="F24" s="46">
        <f>F22</f>
        <v>0</v>
      </c>
      <c r="G24" s="139">
        <f>SUM(G21:G23)</f>
        <v>0</v>
      </c>
      <c r="H24" s="139">
        <f>SUM(H21:H23)</f>
        <v>0</v>
      </c>
      <c r="I24" s="896">
        <f>SUM(I21:I23)</f>
        <v>0</v>
      </c>
      <c r="J24" s="897"/>
      <c r="K24" s="139">
        <f>SUM(K21:K23)</f>
        <v>0</v>
      </c>
      <c r="L24" s="139">
        <f>SUM(L21:L23)</f>
        <v>0</v>
      </c>
      <c r="M24" s="139">
        <f>SUM(M21:M23)</f>
        <v>0</v>
      </c>
      <c r="N24" s="46">
        <f>SUM(N21:N23)</f>
        <v>0</v>
      </c>
      <c r="O24" s="46">
        <f>SUM(O21:O23)</f>
        <v>0</v>
      </c>
      <c r="P24" s="28">
        <v>0</v>
      </c>
    </row>
    <row r="25" spans="1:16" x14ac:dyDescent="0.25">
      <c r="A25" s="138"/>
      <c r="B25" s="844" t="s">
        <v>124</v>
      </c>
      <c r="C25" s="844"/>
      <c r="D25" s="138"/>
      <c r="E25" s="37"/>
      <c r="F25" s="38">
        <f>F23+F24</f>
        <v>1</v>
      </c>
      <c r="G25" s="40"/>
      <c r="H25" s="41"/>
      <c r="I25" s="41"/>
      <c r="J25" s="41"/>
      <c r="K25" s="41"/>
      <c r="L25" s="41"/>
      <c r="M25" s="41"/>
      <c r="N25" s="24"/>
      <c r="O25" s="24"/>
      <c r="P25" s="24"/>
    </row>
    <row r="26" spans="1:16" x14ac:dyDescent="0.25">
      <c r="A26" s="138"/>
      <c r="B26" s="844" t="s">
        <v>56</v>
      </c>
      <c r="C26" s="844"/>
      <c r="D26" s="844"/>
      <c r="E26" s="37"/>
      <c r="F26" s="38">
        <f>F23</f>
        <v>1</v>
      </c>
      <c r="G26" s="40"/>
      <c r="H26" s="41"/>
      <c r="I26" s="41"/>
      <c r="J26" s="41"/>
      <c r="K26" s="41"/>
      <c r="L26" s="41"/>
      <c r="M26" s="41"/>
      <c r="N26" s="24"/>
      <c r="O26" s="24"/>
      <c r="P26" s="24"/>
    </row>
    <row r="27" spans="1:16" ht="15.75" x14ac:dyDescent="0.25">
      <c r="A27" s="848" t="s">
        <v>57</v>
      </c>
      <c r="B27" s="848"/>
      <c r="C27" s="848"/>
      <c r="D27" s="848"/>
      <c r="E27" s="42"/>
      <c r="F27" s="38">
        <f>F24</f>
        <v>0</v>
      </c>
      <c r="G27" s="40"/>
      <c r="H27" s="843"/>
      <c r="I27" s="843"/>
      <c r="J27" s="843"/>
      <c r="K27" s="41"/>
      <c r="L27" s="41"/>
      <c r="M27" s="141">
        <f>O24</f>
        <v>0</v>
      </c>
      <c r="N27" s="24"/>
      <c r="O27" s="844" t="s">
        <v>125</v>
      </c>
      <c r="P27" s="844"/>
    </row>
    <row r="28" spans="1:16" ht="15.75" x14ac:dyDescent="0.25">
      <c r="A28" s="844" t="s">
        <v>58</v>
      </c>
      <c r="B28" s="844"/>
      <c r="C28" s="844"/>
      <c r="D28" s="844"/>
      <c r="E28" s="42"/>
      <c r="F28" s="38">
        <f>G24</f>
        <v>0</v>
      </c>
      <c r="G28" s="40"/>
      <c r="H28" s="843"/>
      <c r="I28" s="843"/>
      <c r="J28" s="843"/>
      <c r="K28" s="41"/>
      <c r="L28" s="935">
        <f>N24</f>
        <v>0</v>
      </c>
      <c r="M28" s="935"/>
      <c r="N28" s="936" t="s">
        <v>125</v>
      </c>
      <c r="O28" s="936"/>
      <c r="P28" s="936"/>
    </row>
    <row r="29" spans="1:16" ht="15.75" x14ac:dyDescent="0.25">
      <c r="A29" s="836" t="s">
        <v>60</v>
      </c>
      <c r="B29" s="836"/>
      <c r="C29" s="836"/>
      <c r="D29" s="836"/>
      <c r="E29" s="140"/>
      <c r="F29" s="134">
        <f>K24+M24</f>
        <v>0</v>
      </c>
      <c r="H29" s="841"/>
      <c r="I29" s="841"/>
      <c r="J29" s="841"/>
      <c r="L29" s="937">
        <v>0</v>
      </c>
      <c r="M29" s="937"/>
      <c r="O29" s="836" t="s">
        <v>125</v>
      </c>
      <c r="P29" s="836"/>
    </row>
    <row r="30" spans="1:16" ht="15.75" x14ac:dyDescent="0.25">
      <c r="A30" s="836" t="s">
        <v>59</v>
      </c>
      <c r="B30" s="836"/>
      <c r="C30" s="836"/>
      <c r="D30" s="836"/>
      <c r="E30" s="140"/>
      <c r="F30" s="134">
        <f>L24</f>
        <v>0</v>
      </c>
      <c r="H30" s="885"/>
      <c r="I30" s="885"/>
      <c r="J30" s="885"/>
      <c r="M30" s="75">
        <v>0</v>
      </c>
      <c r="N30" s="840" t="s">
        <v>125</v>
      </c>
      <c r="O30" s="840"/>
      <c r="P30" s="840"/>
    </row>
    <row r="31" spans="1:16" ht="15.75" customHeight="1" x14ac:dyDescent="0.25">
      <c r="A31" s="847" t="s">
        <v>149</v>
      </c>
      <c r="B31" s="847"/>
      <c r="C31" s="847"/>
      <c r="D31" s="847"/>
      <c r="E31" s="847"/>
      <c r="F31" s="847"/>
      <c r="G31" s="847"/>
      <c r="H31" s="847"/>
      <c r="I31" s="847"/>
      <c r="J31" s="847"/>
      <c r="K31" s="847"/>
      <c r="L31" s="847"/>
      <c r="M31" s="847"/>
      <c r="N31" s="847"/>
      <c r="O31" s="847"/>
      <c r="P31" s="847"/>
    </row>
    <row r="32" spans="1:16" ht="5.25" customHeight="1" x14ac:dyDescent="0.25"/>
    <row r="33" spans="1:17" x14ac:dyDescent="0.25">
      <c r="A33" s="839" t="s">
        <v>63</v>
      </c>
      <c r="B33" s="839"/>
      <c r="C33" s="839"/>
    </row>
    <row r="34" spans="1:17" x14ac:dyDescent="0.25">
      <c r="A34" s="836" t="s">
        <v>64</v>
      </c>
      <c r="B34" s="836"/>
      <c r="C34" s="836"/>
      <c r="D34" s="836"/>
      <c r="E34" s="836"/>
      <c r="F34" s="134">
        <v>1</v>
      </c>
      <c r="G34" s="836" t="s">
        <v>109</v>
      </c>
      <c r="H34" s="836"/>
      <c r="I34" s="836"/>
      <c r="J34" s="836"/>
      <c r="K34" s="836"/>
      <c r="L34" s="836"/>
      <c r="M34" s="885">
        <f>F34</f>
        <v>1</v>
      </c>
      <c r="N34" s="885"/>
      <c r="O34" s="44"/>
      <c r="P34" s="44"/>
    </row>
    <row r="35" spans="1:17" x14ac:dyDescent="0.25">
      <c r="A35" s="842" t="s">
        <v>68</v>
      </c>
      <c r="B35" s="842"/>
      <c r="C35" s="842"/>
      <c r="D35" s="842"/>
      <c r="E35" s="842"/>
      <c r="F35" s="134">
        <f>F28</f>
        <v>0</v>
      </c>
      <c r="G35" s="836" t="s">
        <v>109</v>
      </c>
      <c r="H35" s="836"/>
      <c r="I35" s="836"/>
      <c r="J35" s="836"/>
      <c r="K35" s="836"/>
      <c r="L35" s="836"/>
      <c r="M35" s="885">
        <f>F35-L28</f>
        <v>0</v>
      </c>
      <c r="N35" s="885"/>
      <c r="O35" s="44"/>
      <c r="P35" s="44"/>
    </row>
    <row r="36" spans="1:17" x14ac:dyDescent="0.25">
      <c r="A36" s="842" t="s">
        <v>67</v>
      </c>
      <c r="B36" s="842"/>
      <c r="C36" s="842"/>
      <c r="D36" s="842"/>
      <c r="E36" s="842"/>
      <c r="F36" s="134">
        <f>F29</f>
        <v>0</v>
      </c>
      <c r="G36" s="836" t="s">
        <v>109</v>
      </c>
      <c r="H36" s="836"/>
      <c r="I36" s="836"/>
      <c r="J36" s="836"/>
      <c r="K36" s="836"/>
      <c r="L36" s="836"/>
      <c r="M36" s="885">
        <f>F36</f>
        <v>0</v>
      </c>
      <c r="N36" s="885"/>
      <c r="O36" s="44"/>
      <c r="P36" s="44"/>
    </row>
    <row r="37" spans="1:17" x14ac:dyDescent="0.25">
      <c r="A37" s="836" t="s">
        <v>71</v>
      </c>
      <c r="B37" s="836"/>
      <c r="C37" s="836"/>
      <c r="D37" s="836"/>
      <c r="E37" s="836"/>
      <c r="F37" s="134">
        <f>L24</f>
        <v>0</v>
      </c>
      <c r="G37" s="836" t="s">
        <v>110</v>
      </c>
      <c r="H37" s="836"/>
      <c r="I37" s="836"/>
      <c r="J37" s="836"/>
      <c r="K37" s="836"/>
      <c r="L37" s="836"/>
      <c r="M37" s="885">
        <v>0</v>
      </c>
      <c r="N37" s="885"/>
      <c r="O37" s="44"/>
      <c r="P37" s="44"/>
    </row>
    <row r="38" spans="1:17" ht="3" customHeight="1" x14ac:dyDescent="0.25">
      <c r="A38" s="135"/>
      <c r="B38" s="135"/>
      <c r="C38" s="135"/>
      <c r="D38" s="135"/>
      <c r="E38" s="134"/>
      <c r="F38" s="134"/>
      <c r="G38" s="135"/>
      <c r="H38" s="135"/>
      <c r="I38" s="135"/>
      <c r="J38" s="135"/>
      <c r="K38" s="135"/>
      <c r="L38" s="135"/>
      <c r="M38" s="134"/>
      <c r="N38" s="134"/>
      <c r="O38" s="44"/>
      <c r="P38" s="44"/>
    </row>
    <row r="39" spans="1:17" x14ac:dyDescent="0.25">
      <c r="A39" s="839" t="s">
        <v>74</v>
      </c>
      <c r="B39" s="839"/>
      <c r="C39" s="839"/>
      <c r="D39" s="839"/>
    </row>
    <row r="40" spans="1:17" x14ac:dyDescent="0.25">
      <c r="A40" s="836" t="s">
        <v>128</v>
      </c>
      <c r="B40" s="836"/>
      <c r="C40" s="836"/>
    </row>
    <row r="41" spans="1:17" x14ac:dyDescent="0.25">
      <c r="A41" s="836" t="s">
        <v>76</v>
      </c>
      <c r="B41" s="836"/>
      <c r="C41" s="836"/>
    </row>
    <row r="42" spans="1:17" x14ac:dyDescent="0.25">
      <c r="A42" s="836" t="s">
        <v>77</v>
      </c>
      <c r="B42" s="836"/>
      <c r="C42" s="836"/>
      <c r="D42" s="836"/>
      <c r="E42" s="836"/>
    </row>
    <row r="43" spans="1:17" x14ac:dyDescent="0.25">
      <c r="A43" s="836" t="s">
        <v>78</v>
      </c>
      <c r="B43" s="836"/>
      <c r="C43" s="836"/>
    </row>
    <row r="44" spans="1:17" ht="34.5" customHeight="1" x14ac:dyDescent="0.25"/>
    <row r="45" spans="1:17" x14ac:dyDescent="0.25">
      <c r="A45" s="836" t="s">
        <v>83</v>
      </c>
      <c r="B45" s="836"/>
      <c r="C45" s="836"/>
      <c r="D45" s="836"/>
      <c r="E45" s="836"/>
      <c r="F45" s="836"/>
      <c r="G45" s="836"/>
      <c r="H45" s="836"/>
      <c r="L45" s="840" t="s">
        <v>84</v>
      </c>
      <c r="M45" s="840"/>
      <c r="N45" s="840"/>
      <c r="O45" s="840"/>
      <c r="P45" s="840"/>
      <c r="Q45" s="840"/>
    </row>
    <row r="46" spans="1:17" x14ac:dyDescent="0.25">
      <c r="A46" s="836" t="s">
        <v>127</v>
      </c>
      <c r="B46" s="836"/>
      <c r="C46" s="836"/>
      <c r="D46" s="836"/>
      <c r="E46" s="836"/>
      <c r="L46" s="836"/>
      <c r="M46" s="836"/>
      <c r="N46" s="836"/>
      <c r="O46" s="836"/>
      <c r="P46" s="836"/>
    </row>
    <row r="47" spans="1:17" ht="30.75" customHeight="1" x14ac:dyDescent="0.25">
      <c r="A47" s="135"/>
      <c r="B47" s="135"/>
      <c r="C47" s="135"/>
      <c r="D47" s="135"/>
      <c r="E47" s="135"/>
      <c r="L47" s="840" t="s">
        <v>87</v>
      </c>
      <c r="M47" s="840"/>
      <c r="N47" s="840"/>
      <c r="O47" s="840"/>
      <c r="P47" s="840"/>
      <c r="Q47" s="840"/>
    </row>
    <row r="48" spans="1:17" ht="36" customHeight="1" x14ac:dyDescent="0.25">
      <c r="A48" s="836" t="s">
        <v>88</v>
      </c>
      <c r="B48" s="836"/>
      <c r="C48" s="836"/>
      <c r="D48" s="836"/>
      <c r="E48" s="836"/>
      <c r="L48" s="44" t="s">
        <v>130</v>
      </c>
      <c r="M48" s="44"/>
      <c r="N48" s="44"/>
      <c r="O48" s="44"/>
      <c r="P48" s="44"/>
    </row>
  </sheetData>
  <mergeCells count="64">
    <mergeCell ref="A48:E48"/>
    <mergeCell ref="A1:Q1"/>
    <mergeCell ref="A2:Q2"/>
    <mergeCell ref="L45:Q45"/>
    <mergeCell ref="L47:Q47"/>
    <mergeCell ref="A45:H45"/>
    <mergeCell ref="A46:E46"/>
    <mergeCell ref="L46:P46"/>
    <mergeCell ref="A39:D39"/>
    <mergeCell ref="A40:C40"/>
    <mergeCell ref="A41:C41"/>
    <mergeCell ref="A42:E42"/>
    <mergeCell ref="A43:C43"/>
    <mergeCell ref="A36:E36"/>
    <mergeCell ref="G36:L36"/>
    <mergeCell ref="M36:N36"/>
    <mergeCell ref="A37:E37"/>
    <mergeCell ref="G37:L37"/>
    <mergeCell ref="M37:N37"/>
    <mergeCell ref="A31:P31"/>
    <mergeCell ref="A33:C33"/>
    <mergeCell ref="A34:E34"/>
    <mergeCell ref="G34:L34"/>
    <mergeCell ref="M34:N34"/>
    <mergeCell ref="A35:E35"/>
    <mergeCell ref="G35:L35"/>
    <mergeCell ref="M35:N35"/>
    <mergeCell ref="A29:D29"/>
    <mergeCell ref="H29:J29"/>
    <mergeCell ref="L29:M29"/>
    <mergeCell ref="O29:P29"/>
    <mergeCell ref="A30:D30"/>
    <mergeCell ref="H30:J30"/>
    <mergeCell ref="N30:P30"/>
    <mergeCell ref="A28:D28"/>
    <mergeCell ref="H28:J28"/>
    <mergeCell ref="L28:M28"/>
    <mergeCell ref="N28:P28"/>
    <mergeCell ref="A23:D24"/>
    <mergeCell ref="I23:J23"/>
    <mergeCell ref="I24:J24"/>
    <mergeCell ref="B25:C25"/>
    <mergeCell ref="B26:D26"/>
    <mergeCell ref="A27:D27"/>
    <mergeCell ref="H27:J27"/>
    <mergeCell ref="O27:P27"/>
    <mergeCell ref="A21:D22"/>
    <mergeCell ref="A19:D20"/>
    <mergeCell ref="E19:F19"/>
    <mergeCell ref="G19:L19"/>
    <mergeCell ref="M19:P19"/>
    <mergeCell ref="E20:F20"/>
    <mergeCell ref="I20:J20"/>
    <mergeCell ref="A17:P17"/>
    <mergeCell ref="A3:F3"/>
    <mergeCell ref="A4:D4"/>
    <mergeCell ref="A6:F6"/>
    <mergeCell ref="A8:E8"/>
    <mergeCell ref="F8:P9"/>
    <mergeCell ref="A11:E11"/>
    <mergeCell ref="F11:P11"/>
    <mergeCell ref="A13:E13"/>
    <mergeCell ref="F13:P13"/>
    <mergeCell ref="A15:P15"/>
  </mergeCells>
  <pageMargins left="0" right="0" top="0" bottom="0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19"/>
  <sheetViews>
    <sheetView workbookViewId="0">
      <selection sqref="A1:P1048576"/>
    </sheetView>
  </sheetViews>
  <sheetFormatPr defaultRowHeight="15" x14ac:dyDescent="0.25"/>
  <cols>
    <col min="1" max="2" width="9.140625" style="157"/>
    <col min="3" max="3" width="3.28515625" style="157" customWidth="1"/>
    <col min="4" max="4" width="1.42578125" style="157" customWidth="1"/>
    <col min="5" max="5" width="7.5703125" style="17" customWidth="1"/>
    <col min="6" max="6" width="6.140625" style="17" customWidth="1"/>
    <col min="7" max="7" width="4.7109375" style="17" customWidth="1"/>
    <col min="8" max="8" width="4.28515625" style="17" customWidth="1"/>
    <col min="9" max="9" width="2.85546875" style="17" customWidth="1"/>
    <col min="10" max="10" width="2" style="17" customWidth="1"/>
    <col min="11" max="11" width="4.7109375" style="17" customWidth="1"/>
    <col min="12" max="12" width="4.85546875" style="17" customWidth="1"/>
    <col min="13" max="13" width="7" style="17" customWidth="1"/>
    <col min="14" max="14" width="6.140625" style="17" customWidth="1"/>
    <col min="15" max="15" width="6.7109375" style="17" customWidth="1"/>
    <col min="16" max="16" width="7" style="17" customWidth="1"/>
  </cols>
  <sheetData>
    <row r="2" spans="1:16" ht="18.75" x14ac:dyDescent="0.3">
      <c r="A2" s="883" t="s">
        <v>150</v>
      </c>
      <c r="B2" s="883"/>
      <c r="C2" s="883"/>
      <c r="D2" s="883"/>
      <c r="E2" s="883"/>
      <c r="F2" s="883"/>
      <c r="G2" s="883"/>
      <c r="H2" s="883"/>
      <c r="I2" s="883"/>
      <c r="J2" s="883"/>
      <c r="K2" s="883"/>
      <c r="L2" s="883"/>
      <c r="M2" s="883"/>
      <c r="N2" s="883"/>
      <c r="O2" s="883"/>
      <c r="P2" s="883"/>
    </row>
    <row r="3" spans="1:16" x14ac:dyDescent="0.25">
      <c r="A3" s="154"/>
      <c r="B3" s="154"/>
      <c r="C3" s="154"/>
      <c r="D3" s="154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</row>
    <row r="4" spans="1:16" ht="38.25" customHeight="1" x14ac:dyDescent="0.25">
      <c r="A4" s="859" t="s">
        <v>154</v>
      </c>
      <c r="B4" s="859"/>
      <c r="C4" s="859"/>
      <c r="D4" s="859"/>
      <c r="E4" s="859"/>
      <c r="F4" s="859"/>
      <c r="G4" s="859"/>
      <c r="H4" s="859"/>
      <c r="I4" s="859"/>
      <c r="J4" s="859"/>
      <c r="K4" s="859"/>
      <c r="L4" s="859"/>
      <c r="M4" s="859"/>
      <c r="N4" s="859"/>
      <c r="O4" s="859"/>
      <c r="P4" s="859"/>
    </row>
    <row r="5" spans="1:16" x14ac:dyDescent="0.25">
      <c r="A5" s="155"/>
      <c r="B5" s="155"/>
      <c r="C5" s="155"/>
      <c r="D5" s="155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x14ac:dyDescent="0.25">
      <c r="A6" s="836" t="s">
        <v>151</v>
      </c>
      <c r="B6" s="836"/>
      <c r="C6" s="836"/>
      <c r="D6" s="836"/>
      <c r="E6" s="836"/>
      <c r="F6" s="836"/>
    </row>
    <row r="7" spans="1:16" ht="18.75" customHeight="1" x14ac:dyDescent="0.25">
      <c r="A7" s="1015" t="s">
        <v>2</v>
      </c>
      <c r="B7" s="1015"/>
      <c r="C7" s="1015"/>
      <c r="D7" s="1015"/>
      <c r="E7" s="144"/>
    </row>
    <row r="9" spans="1:16" x14ac:dyDescent="0.25">
      <c r="A9" s="839" t="s">
        <v>3</v>
      </c>
      <c r="B9" s="839"/>
      <c r="C9" s="839"/>
      <c r="D9" s="839"/>
      <c r="E9" s="839"/>
      <c r="F9" s="839"/>
    </row>
    <row r="10" spans="1:16" x14ac:dyDescent="0.25">
      <c r="A10" s="156"/>
      <c r="B10" s="156"/>
      <c r="C10" s="156"/>
      <c r="D10" s="156"/>
      <c r="E10" s="145"/>
      <c r="F10" s="145"/>
    </row>
    <row r="11" spans="1:16" x14ac:dyDescent="0.25">
      <c r="A11" s="860" t="s">
        <v>4</v>
      </c>
      <c r="B11" s="860"/>
      <c r="C11" s="860"/>
      <c r="D11" s="860"/>
      <c r="E11" s="860"/>
      <c r="F11" s="860" t="s">
        <v>5</v>
      </c>
      <c r="G11" s="860"/>
      <c r="H11" s="860"/>
      <c r="I11" s="860"/>
      <c r="J11" s="860"/>
      <c r="K11" s="860"/>
      <c r="L11" s="860"/>
      <c r="M11" s="860"/>
      <c r="N11" s="860"/>
      <c r="O11" s="860"/>
      <c r="P11" s="860"/>
    </row>
    <row r="12" spans="1:16" ht="33.75" customHeight="1" x14ac:dyDescent="0.25">
      <c r="F12" s="860"/>
      <c r="G12" s="860"/>
      <c r="H12" s="860"/>
      <c r="I12" s="860"/>
      <c r="J12" s="860"/>
      <c r="K12" s="860"/>
      <c r="L12" s="860"/>
      <c r="M12" s="860"/>
      <c r="N12" s="860"/>
      <c r="O12" s="860"/>
      <c r="P12" s="860"/>
    </row>
    <row r="13" spans="1:16" x14ac:dyDescent="0.25"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</row>
    <row r="14" spans="1:16" ht="33" customHeight="1" x14ac:dyDescent="0.25">
      <c r="A14" s="860" t="s">
        <v>10</v>
      </c>
      <c r="B14" s="860"/>
      <c r="C14" s="860"/>
      <c r="D14" s="860"/>
      <c r="E14" s="860"/>
      <c r="F14" s="860" t="s">
        <v>8</v>
      </c>
      <c r="G14" s="860"/>
      <c r="H14" s="860"/>
      <c r="I14" s="860"/>
      <c r="J14" s="860"/>
      <c r="K14" s="860"/>
      <c r="L14" s="860"/>
      <c r="M14" s="860"/>
      <c r="N14" s="860"/>
      <c r="O14" s="860"/>
      <c r="P14" s="860"/>
    </row>
    <row r="15" spans="1:16" x14ac:dyDescent="0.25">
      <c r="A15" s="158"/>
      <c r="B15" s="158"/>
      <c r="C15" s="158"/>
      <c r="D15" s="158"/>
      <c r="E15" s="149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</row>
    <row r="16" spans="1:16" ht="35.25" customHeight="1" x14ac:dyDescent="0.25">
      <c r="A16" s="860" t="s">
        <v>11</v>
      </c>
      <c r="B16" s="860"/>
      <c r="C16" s="860"/>
      <c r="D16" s="860"/>
      <c r="E16" s="860"/>
      <c r="F16" s="860" t="s">
        <v>12</v>
      </c>
      <c r="G16" s="860"/>
      <c r="H16" s="860"/>
      <c r="I16" s="860"/>
      <c r="J16" s="860"/>
      <c r="K16" s="860"/>
      <c r="L16" s="860"/>
      <c r="M16" s="860"/>
      <c r="N16" s="860"/>
      <c r="O16" s="860"/>
      <c r="P16" s="860"/>
    </row>
    <row r="18" spans="1:17" x14ac:dyDescent="0.25">
      <c r="A18" s="885" t="s">
        <v>13</v>
      </c>
      <c r="B18" s="885"/>
      <c r="C18" s="885"/>
      <c r="D18" s="885"/>
      <c r="E18" s="885"/>
      <c r="F18" s="885"/>
      <c r="G18" s="885"/>
      <c r="H18" s="885"/>
      <c r="I18" s="885"/>
      <c r="J18" s="885"/>
      <c r="K18" s="885"/>
      <c r="L18" s="885"/>
      <c r="M18" s="885"/>
      <c r="N18" s="885"/>
      <c r="O18" s="885"/>
      <c r="P18" s="885"/>
    </row>
    <row r="19" spans="1:17" x14ac:dyDescent="0.25">
      <c r="A19" s="159"/>
      <c r="B19" s="159"/>
      <c r="C19" s="159"/>
      <c r="D19" s="159"/>
      <c r="E19"/>
      <c r="F19"/>
      <c r="G19"/>
      <c r="H19"/>
      <c r="I19"/>
      <c r="J19"/>
      <c r="K19"/>
      <c r="L19"/>
      <c r="M19"/>
      <c r="N19"/>
      <c r="O19"/>
      <c r="P19"/>
    </row>
    <row r="20" spans="1:17" ht="96.75" customHeight="1" x14ac:dyDescent="0.25">
      <c r="A20" s="859" t="s">
        <v>153</v>
      </c>
      <c r="B20" s="859"/>
      <c r="C20" s="859"/>
      <c r="D20" s="859"/>
      <c r="E20" s="859"/>
      <c r="F20" s="859"/>
      <c r="G20" s="859"/>
      <c r="H20" s="859"/>
      <c r="I20" s="859"/>
      <c r="J20" s="859"/>
      <c r="K20" s="859"/>
      <c r="L20" s="859"/>
      <c r="M20" s="859"/>
      <c r="N20" s="859"/>
      <c r="O20" s="859"/>
      <c r="P20" s="859"/>
    </row>
    <row r="21" spans="1:17" x14ac:dyDescent="0.25">
      <c r="A21" s="160"/>
      <c r="B21" s="160"/>
      <c r="C21" s="160"/>
      <c r="D21" s="160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</row>
    <row r="22" spans="1:17" x14ac:dyDescent="0.25">
      <c r="A22" s="1021" t="s">
        <v>17</v>
      </c>
      <c r="B22" s="1022"/>
      <c r="C22" s="1022"/>
      <c r="D22" s="1023"/>
      <c r="E22" s="875" t="s">
        <v>15</v>
      </c>
      <c r="F22" s="876"/>
      <c r="G22" s="886" t="s">
        <v>131</v>
      </c>
      <c r="H22" s="887"/>
      <c r="I22" s="887"/>
      <c r="J22" s="887"/>
      <c r="K22" s="887"/>
      <c r="L22" s="888"/>
      <c r="M22" s="906" t="s">
        <v>16</v>
      </c>
      <c r="N22" s="907"/>
      <c r="O22" s="907"/>
      <c r="P22" s="908"/>
    </row>
    <row r="23" spans="1:17" x14ac:dyDescent="0.25">
      <c r="A23" s="1024"/>
      <c r="B23" s="1025"/>
      <c r="C23" s="1025"/>
      <c r="D23" s="1026"/>
      <c r="E23" s="875" t="s">
        <v>18</v>
      </c>
      <c r="F23" s="876"/>
      <c r="G23" s="20" t="s">
        <v>29</v>
      </c>
      <c r="H23" s="20" t="s">
        <v>27</v>
      </c>
      <c r="I23" s="875" t="s">
        <v>28</v>
      </c>
      <c r="J23" s="876"/>
      <c r="K23" s="21" t="s">
        <v>50</v>
      </c>
      <c r="L23" s="21" t="s">
        <v>51</v>
      </c>
      <c r="M23" s="21" t="s">
        <v>50</v>
      </c>
      <c r="N23" s="22" t="s">
        <v>19</v>
      </c>
      <c r="O23" s="22" t="s">
        <v>20</v>
      </c>
      <c r="P23" s="100" t="s">
        <v>126</v>
      </c>
    </row>
    <row r="24" spans="1:17" x14ac:dyDescent="0.25">
      <c r="A24" s="1002" t="s">
        <v>48</v>
      </c>
      <c r="B24" s="1003"/>
      <c r="C24" s="1003"/>
      <c r="D24" s="1004"/>
      <c r="E24" s="110" t="s">
        <v>22</v>
      </c>
      <c r="F24" s="172">
        <v>3</v>
      </c>
      <c r="G24" s="177">
        <v>2</v>
      </c>
      <c r="H24" s="173"/>
      <c r="I24" s="1019"/>
      <c r="J24" s="1020"/>
      <c r="K24" s="174"/>
      <c r="L24" s="174"/>
      <c r="M24" s="179">
        <v>0</v>
      </c>
      <c r="N24" s="178"/>
      <c r="O24" s="178">
        <v>0</v>
      </c>
      <c r="P24" s="180">
        <v>0</v>
      </c>
      <c r="Q24" s="159"/>
    </row>
    <row r="25" spans="1:17" x14ac:dyDescent="0.25">
      <c r="A25" s="1005"/>
      <c r="B25" s="1006"/>
      <c r="C25" s="1006"/>
      <c r="D25" s="1007"/>
      <c r="E25" s="110" t="s">
        <v>18</v>
      </c>
      <c r="F25" s="178">
        <v>0</v>
      </c>
      <c r="G25" s="173"/>
      <c r="H25" s="176"/>
      <c r="I25" s="1019"/>
      <c r="J25" s="1020"/>
      <c r="K25" s="174"/>
      <c r="L25" s="174"/>
      <c r="M25" s="174"/>
      <c r="N25" s="172"/>
      <c r="O25" s="172"/>
      <c r="P25" s="175"/>
    </row>
    <row r="26" spans="1:17" x14ac:dyDescent="0.25">
      <c r="A26" s="976" t="s">
        <v>139</v>
      </c>
      <c r="B26" s="977"/>
      <c r="C26" s="977"/>
      <c r="D26" s="978"/>
      <c r="E26" s="110" t="s">
        <v>22</v>
      </c>
      <c r="F26" s="111">
        <v>14</v>
      </c>
      <c r="G26" s="112"/>
      <c r="H26" s="115"/>
      <c r="I26" s="152"/>
      <c r="J26" s="153"/>
      <c r="K26" s="153"/>
      <c r="L26" s="153"/>
      <c r="M26" s="153"/>
      <c r="N26" s="111"/>
      <c r="O26" s="111"/>
      <c r="P26" s="114"/>
    </row>
    <row r="27" spans="1:17" x14ac:dyDescent="0.25">
      <c r="A27" s="979"/>
      <c r="B27" s="980"/>
      <c r="C27" s="980"/>
      <c r="D27" s="981"/>
      <c r="E27" s="110" t="s">
        <v>18</v>
      </c>
      <c r="F27" s="111">
        <v>282</v>
      </c>
      <c r="G27" s="112"/>
      <c r="H27" s="115"/>
      <c r="I27" s="152"/>
      <c r="J27" s="153"/>
      <c r="K27" s="153"/>
      <c r="L27" s="153"/>
      <c r="M27" s="153"/>
      <c r="N27" s="111"/>
      <c r="O27" s="111"/>
      <c r="P27" s="114"/>
    </row>
    <row r="28" spans="1:17" x14ac:dyDescent="0.25">
      <c r="A28" s="976" t="s">
        <v>94</v>
      </c>
      <c r="B28" s="977"/>
      <c r="C28" s="977"/>
      <c r="D28" s="978"/>
      <c r="E28" s="110" t="s">
        <v>22</v>
      </c>
      <c r="F28" s="111">
        <v>3</v>
      </c>
      <c r="G28" s="112"/>
      <c r="H28" s="115"/>
      <c r="I28" s="152"/>
      <c r="J28" s="153"/>
      <c r="K28" s="153"/>
      <c r="L28" s="153"/>
      <c r="M28" s="153"/>
      <c r="N28" s="111"/>
      <c r="O28" s="111"/>
      <c r="P28" s="114"/>
    </row>
    <row r="29" spans="1:17" x14ac:dyDescent="0.25">
      <c r="A29" s="979"/>
      <c r="B29" s="980"/>
      <c r="C29" s="980"/>
      <c r="D29" s="981"/>
      <c r="E29" s="110" t="s">
        <v>18</v>
      </c>
      <c r="F29" s="111">
        <v>0</v>
      </c>
      <c r="G29" s="112"/>
      <c r="H29" s="115"/>
      <c r="I29" s="152"/>
      <c r="J29" s="153"/>
      <c r="K29" s="153"/>
      <c r="L29" s="153"/>
      <c r="M29" s="153"/>
      <c r="N29" s="111"/>
      <c r="O29" s="111"/>
      <c r="P29" s="114"/>
    </row>
    <row r="30" spans="1:17" x14ac:dyDescent="0.25">
      <c r="A30" s="976" t="s">
        <v>143</v>
      </c>
      <c r="B30" s="977"/>
      <c r="C30" s="977"/>
      <c r="D30" s="978"/>
      <c r="E30" s="110" t="s">
        <v>22</v>
      </c>
      <c r="F30" s="111">
        <v>0</v>
      </c>
      <c r="G30" s="112"/>
      <c r="H30" s="115"/>
      <c r="I30" s="152"/>
      <c r="J30" s="153"/>
      <c r="K30" s="153"/>
      <c r="L30" s="153">
        <v>8</v>
      </c>
      <c r="M30" s="153"/>
      <c r="N30" s="111"/>
      <c r="O30" s="111"/>
      <c r="P30" s="114"/>
    </row>
    <row r="31" spans="1:17" ht="27" customHeight="1" x14ac:dyDescent="0.25">
      <c r="A31" s="979"/>
      <c r="B31" s="980"/>
      <c r="C31" s="980"/>
      <c r="D31" s="981"/>
      <c r="E31" s="110" t="s">
        <v>18</v>
      </c>
      <c r="F31" s="111">
        <v>0</v>
      </c>
      <c r="G31" s="112"/>
      <c r="H31" s="115"/>
      <c r="I31" s="152"/>
      <c r="J31" s="153"/>
      <c r="K31" s="153"/>
      <c r="L31" s="153"/>
      <c r="M31" s="153"/>
      <c r="N31" s="111"/>
      <c r="O31" s="111"/>
      <c r="P31" s="114"/>
    </row>
    <row r="32" spans="1:17" x14ac:dyDescent="0.25">
      <c r="A32" s="976" t="s">
        <v>36</v>
      </c>
      <c r="B32" s="977"/>
      <c r="C32" s="977"/>
      <c r="D32" s="978"/>
      <c r="E32" s="110" t="s">
        <v>22</v>
      </c>
      <c r="F32" s="178">
        <v>5</v>
      </c>
      <c r="G32" s="177"/>
      <c r="H32" s="181"/>
      <c r="I32" s="182"/>
      <c r="J32" s="179"/>
      <c r="K32" s="179"/>
      <c r="L32" s="179">
        <v>6</v>
      </c>
      <c r="M32" s="179"/>
      <c r="N32" s="111"/>
      <c r="O32" s="111"/>
      <c r="P32" s="114"/>
    </row>
    <row r="33" spans="1:17" x14ac:dyDescent="0.25">
      <c r="A33" s="979"/>
      <c r="B33" s="980"/>
      <c r="C33" s="980"/>
      <c r="D33" s="981"/>
      <c r="E33" s="110" t="s">
        <v>18</v>
      </c>
      <c r="F33" s="178">
        <v>12</v>
      </c>
      <c r="G33" s="177"/>
      <c r="H33" s="181"/>
      <c r="I33" s="182"/>
      <c r="J33" s="179"/>
      <c r="K33" s="179"/>
      <c r="L33" s="179"/>
      <c r="M33" s="179"/>
      <c r="N33" s="111"/>
      <c r="O33" s="111"/>
      <c r="P33" s="114"/>
    </row>
    <row r="34" spans="1:17" x14ac:dyDescent="0.25">
      <c r="A34" s="1008" t="s">
        <v>37</v>
      </c>
      <c r="B34" s="1009"/>
      <c r="C34" s="1009"/>
      <c r="D34" s="1010"/>
      <c r="E34" s="110" t="s">
        <v>22</v>
      </c>
      <c r="F34" s="178">
        <v>1</v>
      </c>
      <c r="G34" s="177"/>
      <c r="H34" s="181"/>
      <c r="I34" s="182"/>
      <c r="J34" s="179"/>
      <c r="K34" s="179"/>
      <c r="L34" s="179"/>
      <c r="M34" s="179"/>
      <c r="N34" s="111"/>
      <c r="O34" s="111"/>
      <c r="P34" s="114"/>
    </row>
    <row r="35" spans="1:17" x14ac:dyDescent="0.25">
      <c r="A35" s="1011"/>
      <c r="B35" s="1012"/>
      <c r="C35" s="1012"/>
      <c r="D35" s="1013"/>
      <c r="E35" s="110" t="s">
        <v>18</v>
      </c>
      <c r="F35" s="178">
        <v>7</v>
      </c>
      <c r="G35" s="177"/>
      <c r="H35" s="181"/>
      <c r="I35" s="182"/>
      <c r="J35" s="179"/>
      <c r="K35" s="179"/>
      <c r="L35" s="179"/>
      <c r="M35" s="179"/>
      <c r="N35" s="111"/>
      <c r="O35" s="111"/>
      <c r="P35" s="114"/>
    </row>
    <row r="36" spans="1:17" x14ac:dyDescent="0.25">
      <c r="A36" s="976" t="s">
        <v>39</v>
      </c>
      <c r="B36" s="977"/>
      <c r="C36" s="977"/>
      <c r="D36" s="978"/>
      <c r="E36" s="110" t="s">
        <v>22</v>
      </c>
      <c r="F36" s="111">
        <v>4</v>
      </c>
      <c r="G36" s="112"/>
      <c r="H36" s="115"/>
      <c r="I36" s="1000">
        <v>1</v>
      </c>
      <c r="J36" s="1001"/>
      <c r="K36" s="153"/>
      <c r="L36" s="153">
        <v>2</v>
      </c>
      <c r="M36" s="153"/>
      <c r="N36" s="111"/>
      <c r="O36" s="111"/>
      <c r="P36" s="114"/>
    </row>
    <row r="37" spans="1:17" x14ac:dyDescent="0.25">
      <c r="A37" s="979"/>
      <c r="B37" s="980"/>
      <c r="C37" s="980"/>
      <c r="D37" s="981"/>
      <c r="E37" s="110" t="s">
        <v>18</v>
      </c>
      <c r="F37" s="111">
        <v>99</v>
      </c>
      <c r="G37" s="112"/>
      <c r="H37" s="115"/>
      <c r="I37" s="152"/>
      <c r="J37" s="153"/>
      <c r="K37" s="153"/>
      <c r="L37" s="153"/>
      <c r="M37" s="153"/>
      <c r="N37" s="111"/>
      <c r="O37" s="111"/>
      <c r="P37" s="114"/>
    </row>
    <row r="38" spans="1:17" x14ac:dyDescent="0.25">
      <c r="A38" s="169"/>
      <c r="B38" s="170"/>
      <c r="C38" s="170"/>
      <c r="D38" s="171"/>
      <c r="E38" s="110"/>
      <c r="F38" s="111"/>
      <c r="G38" s="112"/>
      <c r="H38" s="115"/>
      <c r="I38" s="166"/>
      <c r="J38" s="167"/>
      <c r="K38" s="167"/>
      <c r="L38" s="167"/>
      <c r="M38" s="167"/>
      <c r="N38" s="111"/>
      <c r="O38" s="111"/>
      <c r="P38" s="114"/>
    </row>
    <row r="39" spans="1:17" x14ac:dyDescent="0.25">
      <c r="A39" s="994" t="s">
        <v>31</v>
      </c>
      <c r="B39" s="995"/>
      <c r="C39" s="995"/>
      <c r="D39" s="996"/>
      <c r="E39" s="114" t="s">
        <v>22</v>
      </c>
      <c r="F39" s="111">
        <v>4</v>
      </c>
      <c r="G39" s="112"/>
      <c r="H39" s="115"/>
      <c r="I39" s="1000"/>
      <c r="J39" s="1001"/>
      <c r="K39" s="153"/>
      <c r="L39" s="153"/>
      <c r="M39" s="153"/>
      <c r="N39" s="111"/>
      <c r="O39" s="111"/>
      <c r="P39" s="114"/>
    </row>
    <row r="40" spans="1:17" x14ac:dyDescent="0.25">
      <c r="A40" s="997"/>
      <c r="B40" s="998"/>
      <c r="C40" s="998"/>
      <c r="D40" s="999"/>
      <c r="E40" s="110" t="s">
        <v>18</v>
      </c>
      <c r="F40" s="111">
        <v>79</v>
      </c>
      <c r="G40" s="112"/>
      <c r="H40" s="115"/>
      <c r="I40" s="1000"/>
      <c r="J40" s="1001"/>
      <c r="K40" s="153"/>
      <c r="L40" s="153"/>
      <c r="M40" s="153"/>
      <c r="N40" s="111"/>
      <c r="O40" s="117"/>
      <c r="P40" s="118"/>
    </row>
    <row r="41" spans="1:17" x14ac:dyDescent="0.25">
      <c r="A41" s="969" t="s">
        <v>138</v>
      </c>
      <c r="B41" s="970"/>
      <c r="C41" s="970"/>
      <c r="D41" s="971"/>
      <c r="E41" s="110" t="s">
        <v>22</v>
      </c>
      <c r="F41" s="111">
        <v>2</v>
      </c>
      <c r="G41" s="112"/>
      <c r="H41" s="115"/>
      <c r="I41" s="152"/>
      <c r="J41" s="153"/>
      <c r="K41" s="153"/>
      <c r="L41" s="153"/>
      <c r="M41" s="153"/>
      <c r="N41" s="111"/>
      <c r="O41" s="117"/>
      <c r="P41" s="118"/>
    </row>
    <row r="42" spans="1:17" x14ac:dyDescent="0.25">
      <c r="A42" s="972"/>
      <c r="B42" s="973"/>
      <c r="C42" s="973"/>
      <c r="D42" s="974"/>
      <c r="E42" s="110" t="s">
        <v>18</v>
      </c>
      <c r="F42" s="111">
        <v>15</v>
      </c>
      <c r="G42" s="112"/>
      <c r="H42" s="115"/>
      <c r="I42" s="152"/>
      <c r="J42" s="153"/>
      <c r="K42" s="153"/>
      <c r="L42" s="153"/>
      <c r="M42" s="153"/>
      <c r="N42" s="111"/>
      <c r="O42" s="117"/>
      <c r="P42" s="118"/>
    </row>
    <row r="43" spans="1:17" x14ac:dyDescent="0.25">
      <c r="A43" s="994" t="s">
        <v>38</v>
      </c>
      <c r="B43" s="995"/>
      <c r="C43" s="995"/>
      <c r="D43" s="996"/>
      <c r="E43" s="110" t="s">
        <v>22</v>
      </c>
      <c r="F43" s="111">
        <v>19</v>
      </c>
      <c r="G43" s="112">
        <v>1</v>
      </c>
      <c r="H43" s="112">
        <v>2</v>
      </c>
      <c r="I43" s="1000">
        <v>3</v>
      </c>
      <c r="J43" s="1001"/>
      <c r="K43" s="153"/>
      <c r="L43" s="153">
        <v>1</v>
      </c>
      <c r="M43" s="153"/>
      <c r="N43" s="111"/>
      <c r="O43" s="111">
        <v>21</v>
      </c>
      <c r="P43" s="114"/>
      <c r="Q43" s="89"/>
    </row>
    <row r="44" spans="1:17" x14ac:dyDescent="0.25">
      <c r="A44" s="997"/>
      <c r="B44" s="998"/>
      <c r="C44" s="998"/>
      <c r="D44" s="999"/>
      <c r="E44" s="110" t="s">
        <v>18</v>
      </c>
      <c r="F44" s="111">
        <v>43</v>
      </c>
      <c r="G44" s="112"/>
      <c r="H44" s="115"/>
      <c r="I44" s="1000"/>
      <c r="J44" s="1001"/>
      <c r="K44" s="153">
        <v>0</v>
      </c>
      <c r="L44" s="153">
        <v>2</v>
      </c>
      <c r="M44" s="153"/>
      <c r="N44" s="111"/>
      <c r="O44" s="111"/>
      <c r="P44" s="114"/>
      <c r="Q44" s="89"/>
    </row>
    <row r="45" spans="1:17" x14ac:dyDescent="0.25">
      <c r="A45" s="969" t="s">
        <v>21</v>
      </c>
      <c r="B45" s="970"/>
      <c r="C45" s="970"/>
      <c r="D45" s="971"/>
      <c r="E45" s="110" t="s">
        <v>22</v>
      </c>
      <c r="F45" s="111">
        <v>8</v>
      </c>
      <c r="G45" s="112"/>
      <c r="H45" s="115"/>
      <c r="I45" s="152"/>
      <c r="J45" s="153"/>
      <c r="K45" s="153"/>
      <c r="L45" s="153"/>
      <c r="M45" s="153"/>
      <c r="N45" s="111"/>
      <c r="O45" s="111"/>
      <c r="P45" s="114"/>
      <c r="Q45" s="89"/>
    </row>
    <row r="46" spans="1:17" x14ac:dyDescent="0.25">
      <c r="A46" s="972"/>
      <c r="B46" s="973"/>
      <c r="C46" s="973"/>
      <c r="D46" s="974"/>
      <c r="E46" s="110" t="s">
        <v>18</v>
      </c>
      <c r="F46" s="111">
        <v>111</v>
      </c>
      <c r="G46" s="112"/>
      <c r="H46" s="115"/>
      <c r="I46" s="152"/>
      <c r="J46" s="153"/>
      <c r="K46" s="153"/>
      <c r="L46" s="153"/>
      <c r="M46" s="153"/>
      <c r="N46" s="111"/>
      <c r="O46" s="111"/>
      <c r="P46" s="114"/>
      <c r="Q46" s="89"/>
    </row>
    <row r="47" spans="1:17" x14ac:dyDescent="0.25">
      <c r="A47" s="988" t="s">
        <v>42</v>
      </c>
      <c r="B47" s="989"/>
      <c r="C47" s="989"/>
      <c r="D47" s="990"/>
      <c r="E47" s="110" t="s">
        <v>22</v>
      </c>
      <c r="F47" s="111">
        <v>9</v>
      </c>
      <c r="G47" s="112">
        <v>2</v>
      </c>
      <c r="H47" s="112"/>
      <c r="I47" s="1000">
        <v>1</v>
      </c>
      <c r="J47" s="1001"/>
      <c r="K47" s="153"/>
      <c r="L47" s="174">
        <v>1</v>
      </c>
      <c r="M47" s="153"/>
      <c r="N47" s="111"/>
      <c r="O47" s="111"/>
      <c r="P47" s="110"/>
      <c r="Q47" s="89"/>
    </row>
    <row r="48" spans="1:17" x14ac:dyDescent="0.25">
      <c r="A48" s="991"/>
      <c r="B48" s="992"/>
      <c r="C48" s="992"/>
      <c r="D48" s="993"/>
      <c r="E48" s="110" t="s">
        <v>18</v>
      </c>
      <c r="F48" s="111">
        <v>101</v>
      </c>
      <c r="G48" s="112"/>
      <c r="H48" s="112"/>
      <c r="I48" s="1000"/>
      <c r="J48" s="1001"/>
      <c r="K48" s="153"/>
      <c r="L48" s="153"/>
      <c r="M48" s="153"/>
      <c r="N48" s="111"/>
      <c r="O48" s="111"/>
      <c r="P48" s="114"/>
      <c r="Q48" s="89"/>
    </row>
    <row r="49" spans="1:17" x14ac:dyDescent="0.25">
      <c r="A49" s="982" t="s">
        <v>145</v>
      </c>
      <c r="B49" s="983"/>
      <c r="C49" s="983"/>
      <c r="D49" s="984"/>
      <c r="E49" s="110" t="s">
        <v>22</v>
      </c>
      <c r="F49" s="111">
        <v>1</v>
      </c>
      <c r="G49" s="112"/>
      <c r="H49" s="112"/>
      <c r="I49" s="152"/>
      <c r="J49" s="153"/>
      <c r="K49" s="153"/>
      <c r="L49" s="153"/>
      <c r="M49" s="153"/>
      <c r="N49" s="111"/>
      <c r="O49" s="111"/>
      <c r="P49" s="114"/>
      <c r="Q49" s="89"/>
    </row>
    <row r="50" spans="1:17" x14ac:dyDescent="0.25">
      <c r="A50" s="985"/>
      <c r="B50" s="986"/>
      <c r="C50" s="986"/>
      <c r="D50" s="987"/>
      <c r="E50" s="110" t="s">
        <v>18</v>
      </c>
      <c r="F50" s="111">
        <v>28</v>
      </c>
      <c r="G50" s="112"/>
      <c r="H50" s="112"/>
      <c r="I50" s="152"/>
      <c r="J50" s="153"/>
      <c r="K50" s="153"/>
      <c r="L50" s="153"/>
      <c r="M50" s="153"/>
      <c r="N50" s="111"/>
      <c r="O50" s="111"/>
      <c r="P50" s="114"/>
      <c r="Q50" s="89"/>
    </row>
    <row r="51" spans="1:17" x14ac:dyDescent="0.25">
      <c r="A51" s="982" t="s">
        <v>120</v>
      </c>
      <c r="B51" s="983"/>
      <c r="C51" s="983"/>
      <c r="D51" s="984"/>
      <c r="E51" s="110" t="s">
        <v>22</v>
      </c>
      <c r="F51" s="111">
        <v>0</v>
      </c>
      <c r="G51" s="112"/>
      <c r="H51" s="112"/>
      <c r="I51" s="152"/>
      <c r="J51" s="153"/>
      <c r="K51" s="153"/>
      <c r="L51" s="153"/>
      <c r="M51" s="153"/>
      <c r="N51" s="111"/>
      <c r="O51" s="111"/>
      <c r="P51" s="114"/>
      <c r="Q51" s="89"/>
    </row>
    <row r="52" spans="1:17" x14ac:dyDescent="0.25">
      <c r="A52" s="985"/>
      <c r="B52" s="986"/>
      <c r="C52" s="986"/>
      <c r="D52" s="987"/>
      <c r="E52" s="110" t="s">
        <v>18</v>
      </c>
      <c r="F52" s="111">
        <v>60</v>
      </c>
      <c r="G52" s="112"/>
      <c r="H52" s="112"/>
      <c r="I52" s="152"/>
      <c r="J52" s="153"/>
      <c r="K52" s="153"/>
      <c r="L52" s="153"/>
      <c r="M52" s="153"/>
      <c r="N52" s="111"/>
      <c r="O52" s="111"/>
      <c r="P52" s="114"/>
      <c r="Q52" s="89"/>
    </row>
    <row r="53" spans="1:17" x14ac:dyDescent="0.25">
      <c r="A53" s="982" t="s">
        <v>140</v>
      </c>
      <c r="B53" s="983"/>
      <c r="C53" s="983"/>
      <c r="D53" s="984"/>
      <c r="E53" s="110" t="s">
        <v>22</v>
      </c>
      <c r="F53" s="111">
        <v>5</v>
      </c>
      <c r="G53" s="112"/>
      <c r="H53" s="112"/>
      <c r="I53" s="152"/>
      <c r="J53" s="153"/>
      <c r="K53" s="153"/>
      <c r="L53" s="153">
        <v>7</v>
      </c>
      <c r="M53" s="153"/>
      <c r="N53" s="111"/>
      <c r="O53" s="111"/>
      <c r="P53" s="114"/>
      <c r="Q53" s="89"/>
    </row>
    <row r="54" spans="1:17" x14ac:dyDescent="0.25">
      <c r="A54" s="985"/>
      <c r="B54" s="986"/>
      <c r="C54" s="986"/>
      <c r="D54" s="987"/>
      <c r="E54" s="110" t="s">
        <v>18</v>
      </c>
      <c r="F54" s="111">
        <v>25</v>
      </c>
      <c r="G54" s="112"/>
      <c r="H54" s="112"/>
      <c r="I54" s="152"/>
      <c r="J54" s="153"/>
      <c r="K54" s="153"/>
      <c r="L54" s="153"/>
      <c r="M54" s="153"/>
      <c r="N54" s="111"/>
      <c r="O54" s="111"/>
      <c r="P54" s="114"/>
      <c r="Q54" s="89"/>
    </row>
    <row r="55" spans="1:17" x14ac:dyDescent="0.25">
      <c r="A55" s="982" t="s">
        <v>141</v>
      </c>
      <c r="B55" s="983"/>
      <c r="C55" s="983"/>
      <c r="D55" s="984"/>
      <c r="E55" s="110" t="s">
        <v>22</v>
      </c>
      <c r="F55" s="111">
        <v>0</v>
      </c>
      <c r="G55" s="112"/>
      <c r="H55" s="112">
        <v>1</v>
      </c>
      <c r="I55" s="152"/>
      <c r="J55" s="153"/>
      <c r="K55" s="153"/>
      <c r="L55" s="174">
        <v>1</v>
      </c>
      <c r="M55" s="153"/>
      <c r="N55" s="111"/>
      <c r="O55" s="111"/>
      <c r="P55" s="114"/>
      <c r="Q55" s="89"/>
    </row>
    <row r="56" spans="1:17" x14ac:dyDescent="0.25">
      <c r="A56" s="985"/>
      <c r="B56" s="986"/>
      <c r="C56" s="986"/>
      <c r="D56" s="987"/>
      <c r="E56" s="110" t="s">
        <v>18</v>
      </c>
      <c r="F56" s="111">
        <v>51</v>
      </c>
      <c r="G56" s="112"/>
      <c r="H56" s="112"/>
      <c r="I56" s="1000">
        <v>1</v>
      </c>
      <c r="J56" s="1001"/>
      <c r="K56" s="153"/>
      <c r="L56" s="153"/>
      <c r="M56" s="153"/>
      <c r="N56" s="111">
        <v>1</v>
      </c>
      <c r="O56" s="111"/>
      <c r="P56" s="114"/>
      <c r="Q56" s="89"/>
    </row>
    <row r="57" spans="1:17" x14ac:dyDescent="0.25">
      <c r="A57" s="982" t="s">
        <v>45</v>
      </c>
      <c r="B57" s="983"/>
      <c r="C57" s="983"/>
      <c r="D57" s="984"/>
      <c r="E57" s="110" t="s">
        <v>22</v>
      </c>
      <c r="F57" s="111">
        <v>8</v>
      </c>
      <c r="G57" s="112">
        <v>1</v>
      </c>
      <c r="H57" s="112"/>
      <c r="I57" s="152"/>
      <c r="J57" s="153"/>
      <c r="K57" s="153"/>
      <c r="L57" s="153"/>
      <c r="M57" s="153"/>
      <c r="N57" s="111"/>
      <c r="O57" s="111"/>
      <c r="P57" s="114"/>
      <c r="Q57" s="89"/>
    </row>
    <row r="58" spans="1:17" x14ac:dyDescent="0.25">
      <c r="A58" s="985"/>
      <c r="B58" s="986"/>
      <c r="C58" s="986"/>
      <c r="D58" s="987"/>
      <c r="E58" s="110" t="s">
        <v>18</v>
      </c>
      <c r="F58" s="111">
        <v>21</v>
      </c>
      <c r="G58" s="112"/>
      <c r="H58" s="112"/>
      <c r="I58" s="152"/>
      <c r="J58" s="153"/>
      <c r="K58" s="153"/>
      <c r="L58" s="153"/>
      <c r="M58" s="153"/>
      <c r="N58" s="111"/>
      <c r="O58" s="111"/>
      <c r="P58" s="114"/>
      <c r="Q58" s="89"/>
    </row>
    <row r="59" spans="1:17" x14ac:dyDescent="0.25">
      <c r="A59" s="982" t="s">
        <v>142</v>
      </c>
      <c r="B59" s="983"/>
      <c r="C59" s="983"/>
      <c r="D59" s="984"/>
      <c r="E59" s="110" t="s">
        <v>22</v>
      </c>
      <c r="F59" s="111">
        <v>0</v>
      </c>
      <c r="G59" s="112">
        <v>1</v>
      </c>
      <c r="H59" s="112"/>
      <c r="I59" s="1000"/>
      <c r="J59" s="1001"/>
      <c r="K59" s="153"/>
      <c r="L59" s="153">
        <v>2</v>
      </c>
      <c r="M59" s="153"/>
      <c r="N59" s="111">
        <v>3</v>
      </c>
      <c r="O59" s="111">
        <v>6</v>
      </c>
      <c r="P59" s="114"/>
      <c r="Q59" s="89"/>
    </row>
    <row r="60" spans="1:17" x14ac:dyDescent="0.25">
      <c r="A60" s="985"/>
      <c r="B60" s="986"/>
      <c r="C60" s="986"/>
      <c r="D60" s="987"/>
      <c r="E60" s="110" t="s">
        <v>18</v>
      </c>
      <c r="F60" s="111">
        <v>4</v>
      </c>
      <c r="G60" s="112"/>
      <c r="H60" s="112"/>
      <c r="I60" s="152"/>
      <c r="J60" s="153"/>
      <c r="K60" s="153"/>
      <c r="L60" s="153"/>
      <c r="M60" s="153"/>
      <c r="N60" s="111"/>
      <c r="O60" s="111"/>
      <c r="P60" s="114"/>
      <c r="Q60" s="89"/>
    </row>
    <row r="61" spans="1:17" x14ac:dyDescent="0.25">
      <c r="A61" s="994" t="s">
        <v>121</v>
      </c>
      <c r="B61" s="995"/>
      <c r="C61" s="995"/>
      <c r="D61" s="996"/>
      <c r="E61" s="110" t="s">
        <v>22</v>
      </c>
      <c r="F61" s="172">
        <v>8</v>
      </c>
      <c r="G61" s="112"/>
      <c r="H61" s="112"/>
      <c r="I61" s="1000"/>
      <c r="J61" s="1001"/>
      <c r="K61" s="153"/>
      <c r="L61" s="153">
        <v>10</v>
      </c>
      <c r="M61" s="153"/>
      <c r="N61" s="111"/>
      <c r="O61" s="111"/>
      <c r="P61" s="114"/>
    </row>
    <row r="62" spans="1:17" x14ac:dyDescent="0.25">
      <c r="A62" s="997"/>
      <c r="B62" s="998"/>
      <c r="C62" s="998"/>
      <c r="D62" s="999"/>
      <c r="E62" s="110" t="s">
        <v>18</v>
      </c>
      <c r="F62" s="111">
        <v>106</v>
      </c>
      <c r="G62" s="112"/>
      <c r="H62" s="112"/>
      <c r="I62" s="1000"/>
      <c r="J62" s="1001"/>
      <c r="K62" s="153"/>
      <c r="L62" s="153"/>
      <c r="M62" s="153"/>
      <c r="N62" s="111">
        <v>2</v>
      </c>
      <c r="O62" s="111"/>
      <c r="P62" s="114"/>
    </row>
    <row r="63" spans="1:17" x14ac:dyDescent="0.25">
      <c r="A63" s="969" t="s">
        <v>152</v>
      </c>
      <c r="B63" s="970"/>
      <c r="C63" s="970"/>
      <c r="D63" s="971"/>
      <c r="E63" s="110" t="s">
        <v>22</v>
      </c>
      <c r="F63" s="111">
        <v>0</v>
      </c>
      <c r="G63" s="112"/>
      <c r="H63" s="112"/>
      <c r="I63" s="152"/>
      <c r="J63" s="153"/>
      <c r="K63" s="153"/>
      <c r="L63" s="153"/>
      <c r="M63" s="153"/>
      <c r="N63" s="111"/>
      <c r="O63" s="111"/>
      <c r="P63" s="114"/>
    </row>
    <row r="64" spans="1:17" x14ac:dyDescent="0.25">
      <c r="A64" s="972"/>
      <c r="B64" s="973"/>
      <c r="C64" s="973"/>
      <c r="D64" s="974"/>
      <c r="E64" s="110" t="s">
        <v>18</v>
      </c>
      <c r="F64" s="111">
        <v>5</v>
      </c>
      <c r="G64" s="112"/>
      <c r="H64" s="112"/>
      <c r="I64" s="152"/>
      <c r="J64" s="153"/>
      <c r="K64" s="153"/>
      <c r="L64" s="153"/>
      <c r="M64" s="153"/>
      <c r="N64" s="111"/>
      <c r="O64" s="111"/>
      <c r="P64" s="114"/>
    </row>
    <row r="65" spans="1:16" x14ac:dyDescent="0.25">
      <c r="A65" s="969" t="s">
        <v>123</v>
      </c>
      <c r="B65" s="970"/>
      <c r="C65" s="970"/>
      <c r="D65" s="971"/>
      <c r="E65" s="110" t="s">
        <v>22</v>
      </c>
      <c r="F65" s="111">
        <v>0</v>
      </c>
      <c r="G65" s="112"/>
      <c r="H65" s="112"/>
      <c r="I65" s="152"/>
      <c r="J65" s="153"/>
      <c r="K65" s="153"/>
      <c r="L65" s="153"/>
      <c r="M65" s="153"/>
      <c r="N65" s="111">
        <v>1</v>
      </c>
      <c r="O65" s="111"/>
      <c r="P65" s="114"/>
    </row>
    <row r="66" spans="1:16" x14ac:dyDescent="0.25">
      <c r="A66" s="972"/>
      <c r="B66" s="973"/>
      <c r="C66" s="973"/>
      <c r="D66" s="974"/>
      <c r="E66" s="110" t="s">
        <v>18</v>
      </c>
      <c r="F66" s="111">
        <v>3</v>
      </c>
      <c r="G66" s="112"/>
      <c r="H66" s="112"/>
      <c r="I66" s="152"/>
      <c r="J66" s="153"/>
      <c r="K66" s="153"/>
      <c r="L66" s="153"/>
      <c r="M66" s="153"/>
      <c r="N66" s="111"/>
      <c r="O66" s="111"/>
      <c r="P66" s="114"/>
    </row>
    <row r="67" spans="1:16" x14ac:dyDescent="0.25">
      <c r="A67" s="969" t="s">
        <v>101</v>
      </c>
      <c r="B67" s="970"/>
      <c r="C67" s="970"/>
      <c r="D67" s="971"/>
      <c r="E67" s="110" t="s">
        <v>22</v>
      </c>
      <c r="F67" s="111">
        <v>2</v>
      </c>
      <c r="G67" s="112"/>
      <c r="H67" s="112"/>
      <c r="I67" s="152"/>
      <c r="J67" s="153"/>
      <c r="K67" s="153"/>
      <c r="L67" s="153">
        <v>1</v>
      </c>
      <c r="M67" s="153"/>
      <c r="N67" s="111"/>
      <c r="O67" s="111"/>
      <c r="P67" s="114"/>
    </row>
    <row r="68" spans="1:16" x14ac:dyDescent="0.25">
      <c r="A68" s="972"/>
      <c r="B68" s="973"/>
      <c r="C68" s="973"/>
      <c r="D68" s="974"/>
      <c r="E68" s="110" t="s">
        <v>18</v>
      </c>
      <c r="F68" s="111">
        <v>1</v>
      </c>
      <c r="G68" s="112"/>
      <c r="H68" s="112"/>
      <c r="I68" s="152"/>
      <c r="J68" s="153"/>
      <c r="K68" s="153"/>
      <c r="L68" s="153"/>
      <c r="M68" s="153"/>
      <c r="N68" s="111"/>
      <c r="O68" s="111"/>
      <c r="P68" s="114"/>
    </row>
    <row r="69" spans="1:16" x14ac:dyDescent="0.25">
      <c r="A69" s="969" t="s">
        <v>43</v>
      </c>
      <c r="B69" s="970"/>
      <c r="C69" s="970"/>
      <c r="D69" s="971"/>
      <c r="E69" s="110" t="s">
        <v>22</v>
      </c>
      <c r="F69" s="111">
        <v>1</v>
      </c>
      <c r="G69" s="112"/>
      <c r="H69" s="112"/>
      <c r="I69" s="152"/>
      <c r="J69" s="153"/>
      <c r="K69" s="153"/>
      <c r="L69" s="153"/>
      <c r="M69" s="153"/>
      <c r="N69" s="111"/>
      <c r="O69" s="111"/>
      <c r="P69" s="114"/>
    </row>
    <row r="70" spans="1:16" x14ac:dyDescent="0.25">
      <c r="A70" s="972"/>
      <c r="B70" s="973"/>
      <c r="C70" s="973"/>
      <c r="D70" s="974"/>
      <c r="E70" s="110" t="s">
        <v>18</v>
      </c>
      <c r="F70" s="111">
        <v>13</v>
      </c>
      <c r="G70" s="112"/>
      <c r="H70" s="112"/>
      <c r="I70" s="152"/>
      <c r="J70" s="153"/>
      <c r="K70" s="153"/>
      <c r="L70" s="153"/>
      <c r="M70" s="153"/>
      <c r="N70" s="111"/>
      <c r="O70" s="111"/>
      <c r="P70" s="114"/>
    </row>
    <row r="71" spans="1:16" x14ac:dyDescent="0.25">
      <c r="A71" s="969" t="s">
        <v>34</v>
      </c>
      <c r="B71" s="970"/>
      <c r="C71" s="970"/>
      <c r="D71" s="971"/>
      <c r="E71" s="110" t="s">
        <v>22</v>
      </c>
      <c r="F71" s="111">
        <v>5</v>
      </c>
      <c r="G71" s="112"/>
      <c r="H71" s="112"/>
      <c r="I71" s="152"/>
      <c r="J71" s="153"/>
      <c r="K71" s="153"/>
      <c r="L71" s="153"/>
      <c r="M71" s="153"/>
      <c r="N71" s="111"/>
      <c r="O71" s="111"/>
      <c r="P71" s="114"/>
    </row>
    <row r="72" spans="1:16" x14ac:dyDescent="0.25">
      <c r="A72" s="972"/>
      <c r="B72" s="973"/>
      <c r="C72" s="973"/>
      <c r="D72" s="974"/>
      <c r="E72" s="110" t="s">
        <v>18</v>
      </c>
      <c r="F72" s="111">
        <v>24</v>
      </c>
      <c r="G72" s="112"/>
      <c r="H72" s="112"/>
      <c r="I72" s="152"/>
      <c r="J72" s="153"/>
      <c r="K72" s="153"/>
      <c r="L72" s="153"/>
      <c r="M72" s="153"/>
      <c r="N72" s="111"/>
      <c r="O72" s="111"/>
      <c r="P72" s="114"/>
    </row>
    <row r="73" spans="1:16" x14ac:dyDescent="0.25">
      <c r="A73" s="969" t="s">
        <v>44</v>
      </c>
      <c r="B73" s="970"/>
      <c r="C73" s="970"/>
      <c r="D73" s="971"/>
      <c r="E73" s="110" t="s">
        <v>22</v>
      </c>
      <c r="F73" s="111">
        <v>12</v>
      </c>
      <c r="G73" s="112"/>
      <c r="H73" s="112"/>
      <c r="I73" s="152"/>
      <c r="J73" s="153"/>
      <c r="K73" s="153"/>
      <c r="L73" s="153"/>
      <c r="M73" s="153"/>
      <c r="N73" s="111"/>
      <c r="O73" s="111"/>
      <c r="P73" s="114"/>
    </row>
    <row r="74" spans="1:16" x14ac:dyDescent="0.25">
      <c r="A74" s="972"/>
      <c r="B74" s="973"/>
      <c r="C74" s="973"/>
      <c r="D74" s="974"/>
      <c r="E74" s="110" t="s">
        <v>18</v>
      </c>
      <c r="F74" s="111">
        <v>308</v>
      </c>
      <c r="G74" s="112"/>
      <c r="H74" s="112"/>
      <c r="I74" s="152"/>
      <c r="J74" s="153"/>
      <c r="K74" s="153"/>
      <c r="L74" s="153"/>
      <c r="M74" s="153"/>
      <c r="N74" s="111"/>
      <c r="O74" s="111"/>
      <c r="P74" s="114"/>
    </row>
    <row r="75" spans="1:16" x14ac:dyDescent="0.25">
      <c r="A75" s="975" t="s">
        <v>47</v>
      </c>
      <c r="B75" s="975"/>
      <c r="C75" s="975"/>
      <c r="D75" s="975"/>
      <c r="E75" s="110" t="s">
        <v>22</v>
      </c>
      <c r="F75" s="111">
        <v>4</v>
      </c>
      <c r="G75" s="112"/>
      <c r="H75" s="112"/>
      <c r="I75" s="152"/>
      <c r="J75" s="153"/>
      <c r="K75" s="153"/>
      <c r="L75" s="153"/>
      <c r="M75" s="153"/>
      <c r="N75" s="111"/>
      <c r="O75" s="111"/>
      <c r="P75" s="114"/>
    </row>
    <row r="76" spans="1:16" x14ac:dyDescent="0.25">
      <c r="A76" s="975"/>
      <c r="B76" s="975"/>
      <c r="C76" s="975"/>
      <c r="D76" s="975"/>
      <c r="E76" s="110" t="s">
        <v>18</v>
      </c>
      <c r="F76" s="111">
        <v>79</v>
      </c>
      <c r="G76" s="112"/>
      <c r="H76" s="112"/>
      <c r="I76" s="152"/>
      <c r="J76" s="153"/>
      <c r="K76" s="153"/>
      <c r="L76" s="153"/>
      <c r="M76" s="153"/>
      <c r="N76" s="111"/>
      <c r="O76" s="111"/>
      <c r="P76" s="114"/>
    </row>
    <row r="77" spans="1:16" x14ac:dyDescent="0.25">
      <c r="A77" s="994" t="s">
        <v>41</v>
      </c>
      <c r="B77" s="995"/>
      <c r="C77" s="995"/>
      <c r="D77" s="996"/>
      <c r="E77" s="110" t="s">
        <v>22</v>
      </c>
      <c r="F77" s="111">
        <v>1</v>
      </c>
      <c r="G77" s="112"/>
      <c r="H77" s="112"/>
      <c r="I77" s="1000"/>
      <c r="J77" s="1001"/>
      <c r="K77" s="153"/>
      <c r="L77" s="153"/>
      <c r="M77" s="153"/>
      <c r="N77" s="111">
        <v>1</v>
      </c>
      <c r="O77" s="111"/>
      <c r="P77" s="112"/>
    </row>
    <row r="78" spans="1:16" x14ac:dyDescent="0.25">
      <c r="A78" s="997"/>
      <c r="B78" s="998"/>
      <c r="C78" s="998"/>
      <c r="D78" s="999"/>
      <c r="E78" s="110" t="s">
        <v>18</v>
      </c>
      <c r="F78" s="111">
        <v>28</v>
      </c>
      <c r="G78" s="112"/>
      <c r="H78" s="112"/>
      <c r="I78" s="152"/>
      <c r="J78" s="153"/>
      <c r="K78" s="153"/>
      <c r="L78" s="153"/>
      <c r="M78" s="153"/>
      <c r="N78" s="111"/>
      <c r="O78" s="111"/>
      <c r="P78" s="114"/>
    </row>
    <row r="79" spans="1:16" x14ac:dyDescent="0.25">
      <c r="A79" s="1018" t="s">
        <v>61</v>
      </c>
      <c r="B79" s="1018"/>
      <c r="C79" s="1018"/>
      <c r="D79" s="1018"/>
      <c r="E79" s="59" t="s">
        <v>22</v>
      </c>
      <c r="F79" s="46">
        <f>F24+F26+F28+F30+F32+F34+F36+F39+F41+F43+F45+F47+F49+F51+F53+F55+F57+F59+F61+F63+F65+F67+F69+F71+F73+F75+F77</f>
        <v>119</v>
      </c>
      <c r="G79" s="148"/>
      <c r="H79" s="148"/>
      <c r="I79" s="849"/>
      <c r="J79" s="849"/>
      <c r="K79" s="148"/>
      <c r="L79" s="148"/>
      <c r="M79" s="148"/>
      <c r="N79" s="46"/>
      <c r="O79" s="46"/>
      <c r="P79" s="28"/>
    </row>
    <row r="80" spans="1:16" x14ac:dyDescent="0.25">
      <c r="A80" s="1018"/>
      <c r="B80" s="1018"/>
      <c r="C80" s="1018"/>
      <c r="D80" s="1018"/>
      <c r="E80" s="59" t="s">
        <v>18</v>
      </c>
      <c r="F80" s="46">
        <f>F25+F27+F29+F31+F33+F35+F37+F40+F42+F44+F46+F48+F50+F52+F54+F56+F58+F60+F62+F64+F66+F68+F70+F72+F74+F76+F78</f>
        <v>1505</v>
      </c>
      <c r="G80" s="148">
        <f>SUM(G24:G79)</f>
        <v>7</v>
      </c>
      <c r="H80" s="148">
        <f>SUM(H24:H79)</f>
        <v>3</v>
      </c>
      <c r="I80" s="896">
        <f>SUM(I36:I79)</f>
        <v>6</v>
      </c>
      <c r="J80" s="897"/>
      <c r="K80" s="148">
        <f>SUM(K36:K79)</f>
        <v>0</v>
      </c>
      <c r="L80" s="148">
        <f>SUM(L24:L79)</f>
        <v>41</v>
      </c>
      <c r="M80" s="148">
        <f>SUM(M24:M79)</f>
        <v>0</v>
      </c>
      <c r="N80" s="46">
        <f>SUM(N24:N79)</f>
        <v>8</v>
      </c>
      <c r="O80" s="46">
        <f>SUM(O24:O79)</f>
        <v>27</v>
      </c>
      <c r="P80" s="28">
        <f>SUM(P24:P79)</f>
        <v>0</v>
      </c>
    </row>
    <row r="81" spans="1:16" x14ac:dyDescent="0.25">
      <c r="A81" s="161"/>
      <c r="B81" s="1016" t="s">
        <v>124</v>
      </c>
      <c r="C81" s="1016"/>
      <c r="D81" s="161"/>
      <c r="E81" s="37"/>
      <c r="F81" s="38">
        <f>F79+F80</f>
        <v>1624</v>
      </c>
      <c r="G81" s="40"/>
      <c r="H81" s="41"/>
      <c r="I81" s="41"/>
      <c r="J81" s="41"/>
      <c r="K81" s="41"/>
      <c r="L81" s="41"/>
      <c r="M81" s="41"/>
      <c r="N81" s="24"/>
      <c r="O81" s="24"/>
      <c r="P81" s="24"/>
    </row>
    <row r="82" spans="1:16" x14ac:dyDescent="0.25">
      <c r="A82" s="161"/>
      <c r="B82" s="1016" t="s">
        <v>56</v>
      </c>
      <c r="C82" s="1016"/>
      <c r="D82" s="1016"/>
      <c r="E82" s="37"/>
      <c r="F82" s="38">
        <f>F79</f>
        <v>119</v>
      </c>
      <c r="G82" s="40"/>
      <c r="H82" s="41"/>
      <c r="I82" s="41"/>
      <c r="J82" s="41"/>
      <c r="K82" s="41"/>
      <c r="L82" s="41"/>
      <c r="M82" s="41"/>
      <c r="N82" s="24"/>
      <c r="O82" s="24"/>
      <c r="P82" s="24"/>
    </row>
    <row r="83" spans="1:16" ht="15.75" x14ac:dyDescent="0.25">
      <c r="A83" s="1017" t="s">
        <v>57</v>
      </c>
      <c r="B83" s="1017"/>
      <c r="C83" s="1017"/>
      <c r="D83" s="1017"/>
      <c r="E83" s="42"/>
      <c r="F83" s="38">
        <f>F80</f>
        <v>1505</v>
      </c>
      <c r="G83" s="40"/>
      <c r="H83" s="843"/>
      <c r="I83" s="843"/>
      <c r="J83" s="843"/>
      <c r="K83" s="41"/>
      <c r="L83" s="41"/>
      <c r="M83" s="151">
        <v>27</v>
      </c>
      <c r="N83" s="24"/>
      <c r="O83" s="844" t="s">
        <v>125</v>
      </c>
      <c r="P83" s="844"/>
    </row>
    <row r="84" spans="1:16" ht="15.75" x14ac:dyDescent="0.25">
      <c r="A84" s="1016" t="s">
        <v>58</v>
      </c>
      <c r="B84" s="1016"/>
      <c r="C84" s="1016"/>
      <c r="D84" s="1016"/>
      <c r="E84" s="42"/>
      <c r="F84" s="38">
        <f>G80+H80+I80</f>
        <v>16</v>
      </c>
      <c r="G84" s="40"/>
      <c r="H84" s="843"/>
      <c r="I84" s="843"/>
      <c r="J84" s="843"/>
      <c r="K84" s="41"/>
      <c r="L84" s="935">
        <f>F84-N80</f>
        <v>8</v>
      </c>
      <c r="M84" s="935"/>
      <c r="N84" s="936" t="s">
        <v>125</v>
      </c>
      <c r="O84" s="936"/>
      <c r="P84" s="936"/>
    </row>
    <row r="85" spans="1:16" ht="15.75" x14ac:dyDescent="0.25">
      <c r="A85" s="1015" t="s">
        <v>60</v>
      </c>
      <c r="B85" s="1015"/>
      <c r="C85" s="1015"/>
      <c r="D85" s="1015"/>
      <c r="E85" s="146"/>
      <c r="F85" s="150">
        <f>K80+M80</f>
        <v>0</v>
      </c>
      <c r="H85" s="841"/>
      <c r="I85" s="841"/>
      <c r="J85" s="841"/>
      <c r="L85" s="937">
        <v>0</v>
      </c>
      <c r="M85" s="937"/>
      <c r="O85" s="836" t="s">
        <v>125</v>
      </c>
      <c r="P85" s="836"/>
    </row>
    <row r="86" spans="1:16" ht="15.75" x14ac:dyDescent="0.25">
      <c r="A86" s="1015" t="s">
        <v>59</v>
      </c>
      <c r="B86" s="1015"/>
      <c r="C86" s="1015"/>
      <c r="D86" s="1015"/>
      <c r="E86" s="146"/>
      <c r="F86" s="150">
        <f>L80</f>
        <v>41</v>
      </c>
      <c r="H86" s="885"/>
      <c r="I86" s="885"/>
      <c r="J86" s="885"/>
      <c r="M86" s="75">
        <v>0</v>
      </c>
      <c r="N86" s="840" t="s">
        <v>125</v>
      </c>
      <c r="O86" s="840"/>
      <c r="P86" s="840"/>
    </row>
    <row r="87" spans="1:16" ht="15.75" x14ac:dyDescent="0.25">
      <c r="A87" s="168"/>
      <c r="B87" s="168"/>
      <c r="C87" s="168"/>
      <c r="D87" s="168"/>
      <c r="E87" s="164"/>
      <c r="F87" s="165"/>
      <c r="H87" s="165"/>
      <c r="I87" s="165"/>
      <c r="J87" s="165"/>
      <c r="M87" s="75"/>
      <c r="N87" s="163"/>
      <c r="O87" s="163"/>
      <c r="P87" s="163"/>
    </row>
    <row r="88" spans="1:16" ht="15.75" x14ac:dyDescent="0.25">
      <c r="A88" s="168"/>
      <c r="B88" s="168"/>
      <c r="C88" s="168"/>
      <c r="D88" s="168"/>
      <c r="E88" s="164"/>
      <c r="F88" s="165"/>
      <c r="H88" s="165"/>
      <c r="I88" s="165"/>
      <c r="J88" s="165"/>
      <c r="M88" s="75"/>
      <c r="N88" s="163"/>
      <c r="O88" s="163"/>
      <c r="P88" s="163"/>
    </row>
    <row r="89" spans="1:16" x14ac:dyDescent="0.25">
      <c r="A89" s="847" t="s">
        <v>111</v>
      </c>
      <c r="B89" s="847"/>
      <c r="C89" s="847"/>
      <c r="D89" s="847"/>
      <c r="E89" s="847"/>
      <c r="F89" s="847"/>
      <c r="G89" s="847"/>
      <c r="H89" s="847"/>
      <c r="I89" s="847"/>
      <c r="J89" s="847"/>
      <c r="K89" s="847"/>
      <c r="L89" s="847"/>
      <c r="M89" s="847"/>
      <c r="N89" s="847"/>
      <c r="O89" s="847"/>
      <c r="P89" s="847"/>
    </row>
    <row r="91" spans="1:16" x14ac:dyDescent="0.25">
      <c r="A91" s="1014" t="s">
        <v>63</v>
      </c>
      <c r="B91" s="1014"/>
      <c r="C91" s="1014"/>
    </row>
    <row r="92" spans="1:16" x14ac:dyDescent="0.25">
      <c r="A92" s="836" t="s">
        <v>64</v>
      </c>
      <c r="B92" s="836"/>
      <c r="C92" s="836"/>
      <c r="D92" s="836"/>
      <c r="E92" s="836"/>
      <c r="F92" s="150">
        <f>F81</f>
        <v>1624</v>
      </c>
      <c r="G92" s="836" t="s">
        <v>109</v>
      </c>
      <c r="H92" s="836"/>
      <c r="I92" s="836"/>
      <c r="J92" s="836"/>
      <c r="K92" s="836"/>
      <c r="L92" s="836"/>
      <c r="M92" s="885">
        <f>F92-O80</f>
        <v>1597</v>
      </c>
      <c r="N92" s="885"/>
      <c r="O92" s="44"/>
      <c r="P92" s="44"/>
    </row>
    <row r="93" spans="1:16" x14ac:dyDescent="0.25">
      <c r="A93" s="842" t="s">
        <v>68</v>
      </c>
      <c r="B93" s="842"/>
      <c r="C93" s="842"/>
      <c r="D93" s="842"/>
      <c r="E93" s="842"/>
      <c r="F93" s="150">
        <f>F84</f>
        <v>16</v>
      </c>
      <c r="G93" s="836" t="s">
        <v>109</v>
      </c>
      <c r="H93" s="836"/>
      <c r="I93" s="836"/>
      <c r="J93" s="836"/>
      <c r="K93" s="836"/>
      <c r="L93" s="836"/>
      <c r="M93" s="885">
        <f>L84</f>
        <v>8</v>
      </c>
      <c r="N93" s="885"/>
      <c r="O93" s="44"/>
      <c r="P93" s="44"/>
    </row>
    <row r="94" spans="1:16" x14ac:dyDescent="0.25">
      <c r="A94" s="842" t="s">
        <v>67</v>
      </c>
      <c r="B94" s="842"/>
      <c r="C94" s="842"/>
      <c r="D94" s="842"/>
      <c r="E94" s="842"/>
      <c r="F94" s="150">
        <f>F85</f>
        <v>0</v>
      </c>
      <c r="G94" s="836" t="s">
        <v>109</v>
      </c>
      <c r="H94" s="836"/>
      <c r="I94" s="836"/>
      <c r="J94" s="836"/>
      <c r="K94" s="836"/>
      <c r="L94" s="836"/>
      <c r="M94" s="885">
        <f>F94</f>
        <v>0</v>
      </c>
      <c r="N94" s="885"/>
      <c r="O94" s="44"/>
      <c r="P94" s="44"/>
    </row>
    <row r="95" spans="1:16" x14ac:dyDescent="0.25">
      <c r="A95" s="836" t="s">
        <v>71</v>
      </c>
      <c r="B95" s="836"/>
      <c r="C95" s="836"/>
      <c r="D95" s="836"/>
      <c r="E95" s="836"/>
      <c r="F95" s="150">
        <f>L80</f>
        <v>41</v>
      </c>
      <c r="G95" s="836" t="s">
        <v>110</v>
      </c>
      <c r="H95" s="836"/>
      <c r="I95" s="836"/>
      <c r="J95" s="836"/>
      <c r="K95" s="836"/>
      <c r="L95" s="836"/>
      <c r="M95" s="885">
        <f>L80-P80</f>
        <v>41</v>
      </c>
      <c r="N95" s="885"/>
      <c r="O95" s="44"/>
      <c r="P95" s="44"/>
    </row>
    <row r="96" spans="1:16" x14ac:dyDescent="0.25">
      <c r="A96" s="162"/>
      <c r="B96" s="162"/>
      <c r="C96" s="162"/>
      <c r="D96" s="162"/>
      <c r="E96" s="150"/>
      <c r="F96" s="150"/>
      <c r="G96" s="144"/>
      <c r="H96" s="144"/>
      <c r="I96" s="144"/>
      <c r="J96" s="144"/>
      <c r="K96" s="144"/>
      <c r="L96" s="144"/>
      <c r="M96" s="150"/>
      <c r="N96" s="150"/>
      <c r="O96" s="44"/>
      <c r="P96" s="44"/>
    </row>
    <row r="97" spans="1:16" x14ac:dyDescent="0.25">
      <c r="A97" s="1014" t="s">
        <v>74</v>
      </c>
      <c r="B97" s="1014"/>
      <c r="C97" s="1014"/>
      <c r="D97" s="1014"/>
    </row>
    <row r="98" spans="1:16" x14ac:dyDescent="0.25">
      <c r="A98" s="1015" t="s">
        <v>128</v>
      </c>
      <c r="B98" s="1015"/>
      <c r="C98" s="1015"/>
    </row>
    <row r="99" spans="1:16" x14ac:dyDescent="0.25">
      <c r="A99" s="1015" t="s">
        <v>76</v>
      </c>
      <c r="B99" s="1015"/>
      <c r="C99" s="1015"/>
    </row>
    <row r="100" spans="1:16" x14ac:dyDescent="0.25">
      <c r="A100" s="836" t="s">
        <v>77</v>
      </c>
      <c r="B100" s="836"/>
      <c r="C100" s="836"/>
      <c r="D100" s="836"/>
      <c r="E100" s="836"/>
    </row>
    <row r="101" spans="1:16" x14ac:dyDescent="0.25">
      <c r="A101" s="1015" t="s">
        <v>78</v>
      </c>
      <c r="B101" s="1015"/>
      <c r="C101" s="1015"/>
    </row>
    <row r="102" spans="1:16" x14ac:dyDescent="0.25">
      <c r="A102" s="162"/>
      <c r="B102" s="162"/>
      <c r="C102" s="162"/>
    </row>
    <row r="103" spans="1:16" x14ac:dyDescent="0.25">
      <c r="A103" s="162"/>
      <c r="B103" s="162"/>
      <c r="C103" s="162"/>
    </row>
    <row r="104" spans="1:16" x14ac:dyDescent="0.25">
      <c r="A104" s="162"/>
      <c r="B104" s="162"/>
      <c r="C104" s="162"/>
    </row>
    <row r="105" spans="1:16" x14ac:dyDescent="0.25">
      <c r="A105" s="162"/>
      <c r="B105" s="162"/>
      <c r="C105" s="162"/>
    </row>
    <row r="107" spans="1:16" x14ac:dyDescent="0.25">
      <c r="A107" s="1015" t="s">
        <v>79</v>
      </c>
      <c r="B107" s="1015"/>
      <c r="C107" s="1015"/>
    </row>
    <row r="108" spans="1:16" x14ac:dyDescent="0.25">
      <c r="A108" s="836" t="s">
        <v>80</v>
      </c>
      <c r="B108" s="836"/>
      <c r="C108" s="836"/>
      <c r="D108" s="836"/>
      <c r="E108" s="836"/>
      <c r="F108" s="836"/>
      <c r="G108" s="836"/>
      <c r="H108" s="836"/>
      <c r="I108" s="836"/>
      <c r="J108" s="836"/>
      <c r="K108" s="836"/>
      <c r="L108" s="836"/>
      <c r="M108" s="836"/>
      <c r="N108" s="836"/>
    </row>
    <row r="109" spans="1:16" x14ac:dyDescent="0.25">
      <c r="A109" s="836"/>
      <c r="B109" s="836"/>
      <c r="C109" s="836"/>
      <c r="D109" s="836"/>
      <c r="E109" s="836"/>
      <c r="F109" s="836"/>
      <c r="G109" s="836"/>
      <c r="H109" s="836"/>
      <c r="I109" s="836"/>
      <c r="J109" s="836"/>
      <c r="K109" s="836"/>
      <c r="L109" s="836"/>
      <c r="M109" s="836"/>
      <c r="N109" s="836"/>
    </row>
    <row r="110" spans="1:16" x14ac:dyDescent="0.25">
      <c r="A110" s="836" t="s">
        <v>129</v>
      </c>
      <c r="B110" s="836"/>
      <c r="C110" s="836"/>
      <c r="D110" s="836"/>
      <c r="E110" s="836"/>
      <c r="F110" s="836"/>
      <c r="G110" s="836"/>
      <c r="H110" s="836"/>
      <c r="I110" s="836"/>
      <c r="J110" s="836"/>
      <c r="K110" s="836"/>
      <c r="L110" s="836"/>
      <c r="M110" s="836"/>
      <c r="N110" s="836"/>
      <c r="O110" s="836"/>
      <c r="P110" s="836"/>
    </row>
    <row r="113" spans="1:16" x14ac:dyDescent="0.25">
      <c r="A113" s="836" t="s">
        <v>83</v>
      </c>
      <c r="B113" s="836"/>
      <c r="C113" s="836"/>
      <c r="D113" s="836"/>
      <c r="E113" s="836"/>
      <c r="F113" s="836"/>
      <c r="G113" s="836"/>
      <c r="H113" s="836"/>
      <c r="L113" s="836" t="s">
        <v>84</v>
      </c>
      <c r="M113" s="836"/>
      <c r="N113" s="836"/>
      <c r="O113" s="836"/>
      <c r="P113" s="836"/>
    </row>
    <row r="114" spans="1:16" x14ac:dyDescent="0.25">
      <c r="L114" s="144"/>
      <c r="M114" s="144"/>
      <c r="N114" s="144"/>
      <c r="O114" s="144"/>
      <c r="P114" s="144"/>
    </row>
    <row r="115" spans="1:16" x14ac:dyDescent="0.25">
      <c r="A115" s="836" t="s">
        <v>127</v>
      </c>
      <c r="B115" s="836"/>
      <c r="C115" s="836"/>
      <c r="D115" s="836"/>
      <c r="E115" s="836"/>
      <c r="L115" s="836"/>
      <c r="M115" s="836"/>
      <c r="N115" s="836"/>
      <c r="O115" s="836"/>
      <c r="P115" s="836"/>
    </row>
    <row r="116" spans="1:16" x14ac:dyDescent="0.25">
      <c r="A116" s="162"/>
      <c r="B116" s="162"/>
      <c r="C116" s="162"/>
      <c r="D116" s="162"/>
      <c r="E116" s="144"/>
      <c r="L116" s="836" t="s">
        <v>87</v>
      </c>
      <c r="M116" s="836"/>
      <c r="N116" s="836"/>
      <c r="O116" s="836"/>
      <c r="P116" s="144"/>
    </row>
    <row r="117" spans="1:16" x14ac:dyDescent="0.25">
      <c r="A117" s="162"/>
      <c r="B117" s="162"/>
      <c r="C117" s="162"/>
      <c r="D117" s="162"/>
      <c r="E117" s="144"/>
      <c r="P117" s="144"/>
    </row>
    <row r="118" spans="1:16" x14ac:dyDescent="0.25">
      <c r="L118" s="144"/>
      <c r="M118" s="144"/>
      <c r="N118" s="144"/>
      <c r="O118" s="144"/>
      <c r="P118" s="144"/>
    </row>
    <row r="119" spans="1:16" x14ac:dyDescent="0.25">
      <c r="A119" s="836" t="s">
        <v>88</v>
      </c>
      <c r="B119" s="836"/>
      <c r="C119" s="836"/>
      <c r="D119" s="836"/>
      <c r="E119" s="836"/>
      <c r="L119" s="836" t="s">
        <v>130</v>
      </c>
      <c r="M119" s="836"/>
      <c r="N119" s="836"/>
      <c r="O119" s="836"/>
      <c r="P119" s="836"/>
    </row>
  </sheetData>
  <mergeCells count="109">
    <mergeCell ref="A2:P2"/>
    <mergeCell ref="A4:P4"/>
    <mergeCell ref="A6:F6"/>
    <mergeCell ref="A7:D7"/>
    <mergeCell ref="A9:F9"/>
    <mergeCell ref="A11:E11"/>
    <mergeCell ref="F11:P12"/>
    <mergeCell ref="M22:P22"/>
    <mergeCell ref="E23:F23"/>
    <mergeCell ref="I23:J23"/>
    <mergeCell ref="A14:E14"/>
    <mergeCell ref="F14:P14"/>
    <mergeCell ref="A16:E16"/>
    <mergeCell ref="F16:P16"/>
    <mergeCell ref="A18:P18"/>
    <mergeCell ref="A20:P20"/>
    <mergeCell ref="A24:D25"/>
    <mergeCell ref="I24:J24"/>
    <mergeCell ref="I25:J25"/>
    <mergeCell ref="A26:D27"/>
    <mergeCell ref="A28:D29"/>
    <mergeCell ref="A30:D31"/>
    <mergeCell ref="A22:D23"/>
    <mergeCell ref="E22:F22"/>
    <mergeCell ref="G22:L22"/>
    <mergeCell ref="A45:D46"/>
    <mergeCell ref="A47:D48"/>
    <mergeCell ref="I47:J47"/>
    <mergeCell ref="I48:J48"/>
    <mergeCell ref="A49:D50"/>
    <mergeCell ref="A51:D52"/>
    <mergeCell ref="A32:D33"/>
    <mergeCell ref="A39:D40"/>
    <mergeCell ref="I39:J39"/>
    <mergeCell ref="I40:J40"/>
    <mergeCell ref="A41:D42"/>
    <mergeCell ref="A43:D44"/>
    <mergeCell ref="I43:J43"/>
    <mergeCell ref="I44:J44"/>
    <mergeCell ref="I36:J36"/>
    <mergeCell ref="A65:D66"/>
    <mergeCell ref="A75:D76"/>
    <mergeCell ref="A77:D78"/>
    <mergeCell ref="I77:J77"/>
    <mergeCell ref="A79:D80"/>
    <mergeCell ref="I79:J79"/>
    <mergeCell ref="I80:J80"/>
    <mergeCell ref="A69:D70"/>
    <mergeCell ref="A53:D54"/>
    <mergeCell ref="A55:D56"/>
    <mergeCell ref="A57:D58"/>
    <mergeCell ref="A59:D60"/>
    <mergeCell ref="I59:J59"/>
    <mergeCell ref="A61:D62"/>
    <mergeCell ref="I61:J61"/>
    <mergeCell ref="I62:J62"/>
    <mergeCell ref="A85:D85"/>
    <mergeCell ref="H85:J85"/>
    <mergeCell ref="L85:M85"/>
    <mergeCell ref="O85:P85"/>
    <mergeCell ref="A86:D86"/>
    <mergeCell ref="H86:J86"/>
    <mergeCell ref="N86:P86"/>
    <mergeCell ref="B81:C81"/>
    <mergeCell ref="B82:D82"/>
    <mergeCell ref="A83:D83"/>
    <mergeCell ref="H83:J83"/>
    <mergeCell ref="O83:P83"/>
    <mergeCell ref="A84:D84"/>
    <mergeCell ref="H84:J84"/>
    <mergeCell ref="L84:M84"/>
    <mergeCell ref="N84:P84"/>
    <mergeCell ref="G94:L94"/>
    <mergeCell ref="M94:N94"/>
    <mergeCell ref="A95:E95"/>
    <mergeCell ref="G95:L95"/>
    <mergeCell ref="M95:N95"/>
    <mergeCell ref="A89:P89"/>
    <mergeCell ref="A91:C91"/>
    <mergeCell ref="A92:E92"/>
    <mergeCell ref="G92:L92"/>
    <mergeCell ref="M92:N92"/>
    <mergeCell ref="A93:E93"/>
    <mergeCell ref="G93:L93"/>
    <mergeCell ref="M93:N93"/>
    <mergeCell ref="L116:O116"/>
    <mergeCell ref="A119:E119"/>
    <mergeCell ref="L119:P119"/>
    <mergeCell ref="A34:D35"/>
    <mergeCell ref="A67:D68"/>
    <mergeCell ref="I56:J56"/>
    <mergeCell ref="A36:D37"/>
    <mergeCell ref="A63:D64"/>
    <mergeCell ref="A71:D72"/>
    <mergeCell ref="A73:D74"/>
    <mergeCell ref="A108:N108"/>
    <mergeCell ref="A109:N109"/>
    <mergeCell ref="A110:P110"/>
    <mergeCell ref="A113:H113"/>
    <mergeCell ref="L113:P113"/>
    <mergeCell ref="A115:E115"/>
    <mergeCell ref="L115:P115"/>
    <mergeCell ref="A97:D97"/>
    <mergeCell ref="A98:C98"/>
    <mergeCell ref="A99:C99"/>
    <mergeCell ref="A100:E100"/>
    <mergeCell ref="A101:C101"/>
    <mergeCell ref="A107:C107"/>
    <mergeCell ref="A94:E9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77"/>
  <sheetViews>
    <sheetView topLeftCell="A13" workbookViewId="0">
      <selection activeCell="R8" sqref="R8"/>
    </sheetView>
  </sheetViews>
  <sheetFormatPr defaultRowHeight="15" x14ac:dyDescent="0.25"/>
  <cols>
    <col min="1" max="2" width="9.140625" style="157"/>
    <col min="3" max="3" width="3.28515625" style="157" customWidth="1"/>
    <col min="4" max="4" width="1.42578125" style="157" customWidth="1"/>
    <col min="5" max="5" width="7.5703125" style="17" customWidth="1"/>
    <col min="6" max="6" width="6.140625" style="17" customWidth="1"/>
    <col min="7" max="7" width="4.7109375" style="17" customWidth="1"/>
    <col min="8" max="8" width="4.28515625" style="17" customWidth="1"/>
    <col min="9" max="9" width="2.85546875" style="17" customWidth="1"/>
    <col min="10" max="10" width="2" style="17" customWidth="1"/>
    <col min="11" max="11" width="4.7109375" style="17" customWidth="1"/>
    <col min="12" max="12" width="4.85546875" style="17" customWidth="1"/>
    <col min="13" max="13" width="7" style="17" customWidth="1"/>
    <col min="14" max="14" width="6.140625" style="17" customWidth="1"/>
    <col min="15" max="15" width="6.7109375" style="17" customWidth="1"/>
    <col min="16" max="16" width="7" style="17" customWidth="1"/>
  </cols>
  <sheetData>
    <row r="2" spans="1:16" ht="18.75" x14ac:dyDescent="0.3">
      <c r="A2" s="883" t="s">
        <v>156</v>
      </c>
      <c r="B2" s="883"/>
      <c r="C2" s="883"/>
      <c r="D2" s="883"/>
      <c r="E2" s="883"/>
      <c r="F2" s="883"/>
      <c r="G2" s="883"/>
      <c r="H2" s="883"/>
      <c r="I2" s="883"/>
      <c r="J2" s="883"/>
      <c r="K2" s="883"/>
      <c r="L2" s="883"/>
      <c r="M2" s="883"/>
      <c r="N2" s="883"/>
      <c r="O2" s="883"/>
      <c r="P2" s="883"/>
    </row>
    <row r="3" spans="1:16" x14ac:dyDescent="0.25">
      <c r="A3" s="154"/>
      <c r="B3" s="154"/>
      <c r="C3" s="154"/>
      <c r="D3" s="154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</row>
    <row r="4" spans="1:16" ht="35.25" customHeight="1" x14ac:dyDescent="0.25">
      <c r="A4" s="859" t="s">
        <v>160</v>
      </c>
      <c r="B4" s="859"/>
      <c r="C4" s="859"/>
      <c r="D4" s="859"/>
      <c r="E4" s="859"/>
      <c r="F4" s="859"/>
      <c r="G4" s="859"/>
      <c r="H4" s="859"/>
      <c r="I4" s="859"/>
      <c r="J4" s="859"/>
      <c r="K4" s="859"/>
      <c r="L4" s="859"/>
      <c r="M4" s="859"/>
      <c r="N4" s="859"/>
      <c r="O4" s="859"/>
      <c r="P4" s="859"/>
    </row>
    <row r="5" spans="1:16" ht="7.5" customHeight="1" x14ac:dyDescent="0.25">
      <c r="A5" s="155"/>
      <c r="B5" s="155"/>
      <c r="C5" s="155"/>
      <c r="D5" s="155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x14ac:dyDescent="0.25">
      <c r="A6" s="836" t="s">
        <v>157</v>
      </c>
      <c r="B6" s="836"/>
      <c r="C6" s="836"/>
      <c r="D6" s="836"/>
      <c r="E6" s="836"/>
      <c r="F6" s="836"/>
    </row>
    <row r="7" spans="1:16" x14ac:dyDescent="0.25">
      <c r="A7" s="1015" t="s">
        <v>2</v>
      </c>
      <c r="B7" s="1015"/>
      <c r="C7" s="1015"/>
      <c r="D7" s="1015"/>
      <c r="E7" s="183"/>
    </row>
    <row r="9" spans="1:16" x14ac:dyDescent="0.25">
      <c r="A9" s="839" t="s">
        <v>3</v>
      </c>
      <c r="B9" s="839"/>
      <c r="C9" s="839"/>
      <c r="D9" s="839"/>
      <c r="E9" s="839"/>
      <c r="F9" s="839"/>
    </row>
    <row r="10" spans="1:16" ht="6" customHeight="1" x14ac:dyDescent="0.25">
      <c r="A10" s="194"/>
      <c r="B10" s="194"/>
      <c r="C10" s="194"/>
      <c r="D10" s="194"/>
      <c r="E10" s="184"/>
      <c r="F10" s="184"/>
    </row>
    <row r="11" spans="1:16" x14ac:dyDescent="0.25">
      <c r="A11" s="860" t="s">
        <v>4</v>
      </c>
      <c r="B11" s="860"/>
      <c r="C11" s="860"/>
      <c r="D11" s="860"/>
      <c r="E11" s="860"/>
      <c r="F11" s="860" t="s">
        <v>5</v>
      </c>
      <c r="G11" s="860"/>
      <c r="H11" s="860"/>
      <c r="I11" s="860"/>
      <c r="J11" s="860"/>
      <c r="K11" s="860"/>
      <c r="L11" s="860"/>
      <c r="M11" s="860"/>
      <c r="N11" s="860"/>
      <c r="O11" s="860"/>
      <c r="P11" s="860"/>
    </row>
    <row r="12" spans="1:16" ht="36.75" customHeight="1" x14ac:dyDescent="0.25">
      <c r="F12" s="860"/>
      <c r="G12" s="860"/>
      <c r="H12" s="860"/>
      <c r="I12" s="860"/>
      <c r="J12" s="860"/>
      <c r="K12" s="860"/>
      <c r="L12" s="860"/>
      <c r="M12" s="860"/>
      <c r="N12" s="860"/>
      <c r="O12" s="860"/>
      <c r="P12" s="860"/>
    </row>
    <row r="13" spans="1:16" ht="7.5" customHeight="1" x14ac:dyDescent="0.25"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</row>
    <row r="14" spans="1:16" ht="33" customHeight="1" x14ac:dyDescent="0.25">
      <c r="A14" s="860" t="s">
        <v>10</v>
      </c>
      <c r="B14" s="860"/>
      <c r="C14" s="860"/>
      <c r="D14" s="860"/>
      <c r="E14" s="860"/>
      <c r="F14" s="860" t="s">
        <v>8</v>
      </c>
      <c r="G14" s="860"/>
      <c r="H14" s="860"/>
      <c r="I14" s="860"/>
      <c r="J14" s="860"/>
      <c r="K14" s="860"/>
      <c r="L14" s="860"/>
      <c r="M14" s="860"/>
      <c r="N14" s="860"/>
      <c r="O14" s="860"/>
      <c r="P14" s="860"/>
    </row>
    <row r="15" spans="1:16" ht="7.5" customHeight="1" x14ac:dyDescent="0.25">
      <c r="A15" s="158"/>
      <c r="B15" s="158"/>
      <c r="C15" s="158"/>
      <c r="D15" s="158"/>
      <c r="E15" s="189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</row>
    <row r="16" spans="1:16" ht="34.5" customHeight="1" x14ac:dyDescent="0.25">
      <c r="A16" s="860" t="s">
        <v>11</v>
      </c>
      <c r="B16" s="860"/>
      <c r="C16" s="860"/>
      <c r="D16" s="860"/>
      <c r="E16" s="860"/>
      <c r="F16" s="860" t="s">
        <v>12</v>
      </c>
      <c r="G16" s="860"/>
      <c r="H16" s="860"/>
      <c r="I16" s="860"/>
      <c r="J16" s="860"/>
      <c r="K16" s="860"/>
      <c r="L16" s="860"/>
      <c r="M16" s="860"/>
      <c r="N16" s="860"/>
      <c r="O16" s="860"/>
      <c r="P16" s="860"/>
    </row>
    <row r="18" spans="1:16" x14ac:dyDescent="0.25">
      <c r="A18" s="885" t="s">
        <v>13</v>
      </c>
      <c r="B18" s="885"/>
      <c r="C18" s="885"/>
      <c r="D18" s="885"/>
      <c r="E18" s="885"/>
      <c r="F18" s="885"/>
      <c r="G18" s="885"/>
      <c r="H18" s="885"/>
      <c r="I18" s="885"/>
      <c r="J18" s="885"/>
      <c r="K18" s="885"/>
      <c r="L18" s="885"/>
      <c r="M18" s="885"/>
      <c r="N18" s="885"/>
      <c r="O18" s="885"/>
      <c r="P18" s="885"/>
    </row>
    <row r="19" spans="1:16" ht="41.25" customHeight="1" x14ac:dyDescent="0.25">
      <c r="A19" s="859" t="s">
        <v>158</v>
      </c>
      <c r="B19" s="859"/>
      <c r="C19" s="859"/>
      <c r="D19" s="859"/>
      <c r="E19" s="859"/>
      <c r="F19" s="859"/>
      <c r="G19" s="859"/>
      <c r="H19" s="859"/>
      <c r="I19" s="859"/>
      <c r="J19" s="859"/>
      <c r="K19" s="859"/>
      <c r="L19" s="859"/>
      <c r="M19" s="859"/>
      <c r="N19" s="859"/>
      <c r="O19" s="859"/>
      <c r="P19" s="859"/>
    </row>
    <row r="20" spans="1:16" x14ac:dyDescent="0.25">
      <c r="A20" s="160"/>
      <c r="B20" s="160"/>
      <c r="C20" s="160"/>
      <c r="D20" s="160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</row>
    <row r="21" spans="1:16" x14ac:dyDescent="0.25">
      <c r="A21" s="1021" t="s">
        <v>17</v>
      </c>
      <c r="B21" s="1022"/>
      <c r="C21" s="1022"/>
      <c r="D21" s="1023"/>
      <c r="E21" s="875" t="s">
        <v>15</v>
      </c>
      <c r="F21" s="876"/>
      <c r="G21" s="886" t="s">
        <v>131</v>
      </c>
      <c r="H21" s="887"/>
      <c r="I21" s="887"/>
      <c r="J21" s="887"/>
      <c r="K21" s="887"/>
      <c r="L21" s="888"/>
      <c r="M21" s="906" t="s">
        <v>16</v>
      </c>
      <c r="N21" s="907"/>
      <c r="O21" s="907"/>
      <c r="P21" s="908"/>
    </row>
    <row r="22" spans="1:16" x14ac:dyDescent="0.25">
      <c r="A22" s="1024"/>
      <c r="B22" s="1025"/>
      <c r="C22" s="1025"/>
      <c r="D22" s="1026"/>
      <c r="E22" s="875" t="s">
        <v>18</v>
      </c>
      <c r="F22" s="876"/>
      <c r="G22" s="20" t="s">
        <v>29</v>
      </c>
      <c r="H22" s="20" t="s">
        <v>27</v>
      </c>
      <c r="I22" s="875" t="s">
        <v>28</v>
      </c>
      <c r="J22" s="876"/>
      <c r="K22" s="21" t="s">
        <v>50</v>
      </c>
      <c r="L22" s="21" t="s">
        <v>51</v>
      </c>
      <c r="M22" s="21" t="s">
        <v>50</v>
      </c>
      <c r="N22" s="22" t="s">
        <v>19</v>
      </c>
      <c r="O22" s="22" t="s">
        <v>20</v>
      </c>
      <c r="P22" s="100" t="s">
        <v>126</v>
      </c>
    </row>
    <row r="23" spans="1:16" x14ac:dyDescent="0.25">
      <c r="A23" s="1002" t="s">
        <v>48</v>
      </c>
      <c r="B23" s="1003"/>
      <c r="C23" s="1003"/>
      <c r="D23" s="1004"/>
      <c r="E23" s="110" t="s">
        <v>22</v>
      </c>
      <c r="F23" s="172"/>
      <c r="G23" s="199">
        <v>1</v>
      </c>
      <c r="H23" s="200">
        <v>1</v>
      </c>
      <c r="I23" s="1027"/>
      <c r="J23" s="1028"/>
      <c r="K23" s="201">
        <v>1</v>
      </c>
      <c r="L23" s="201">
        <v>16</v>
      </c>
      <c r="M23" s="179"/>
      <c r="N23" s="178"/>
      <c r="O23" s="178"/>
      <c r="P23" s="180"/>
    </row>
    <row r="24" spans="1:16" x14ac:dyDescent="0.25">
      <c r="A24" s="1005"/>
      <c r="B24" s="1006"/>
      <c r="C24" s="1006"/>
      <c r="D24" s="1007"/>
      <c r="E24" s="110" t="s">
        <v>18</v>
      </c>
      <c r="F24" s="178"/>
      <c r="G24" s="173"/>
      <c r="H24" s="176"/>
      <c r="I24" s="1019"/>
      <c r="J24" s="1020"/>
      <c r="K24" s="197"/>
      <c r="L24" s="197"/>
      <c r="M24" s="197"/>
      <c r="N24" s="172"/>
      <c r="O24" s="172"/>
      <c r="P24" s="175"/>
    </row>
    <row r="25" spans="1:16" x14ac:dyDescent="0.25">
      <c r="A25" s="976" t="s">
        <v>139</v>
      </c>
      <c r="B25" s="977"/>
      <c r="C25" s="977"/>
      <c r="D25" s="978"/>
      <c r="E25" s="110" t="s">
        <v>22</v>
      </c>
      <c r="F25" s="111"/>
      <c r="G25" s="112"/>
      <c r="H25" s="115"/>
      <c r="I25" s="1029">
        <v>1</v>
      </c>
      <c r="J25" s="1030"/>
      <c r="K25" s="193"/>
      <c r="L25" s="193"/>
      <c r="M25" s="193"/>
      <c r="N25" s="111"/>
      <c r="O25" s="111"/>
      <c r="P25" s="114"/>
    </row>
    <row r="26" spans="1:16" x14ac:dyDescent="0.25">
      <c r="A26" s="979"/>
      <c r="B26" s="980"/>
      <c r="C26" s="980"/>
      <c r="D26" s="981"/>
      <c r="E26" s="110" t="s">
        <v>18</v>
      </c>
      <c r="F26" s="111"/>
      <c r="G26" s="112"/>
      <c r="H26" s="115"/>
      <c r="I26" s="192"/>
      <c r="J26" s="193"/>
      <c r="K26" s="193"/>
      <c r="L26" s="193"/>
      <c r="M26" s="193"/>
      <c r="N26" s="111"/>
      <c r="O26" s="111"/>
      <c r="P26" s="114"/>
    </row>
    <row r="27" spans="1:16" x14ac:dyDescent="0.25">
      <c r="A27" s="976" t="s">
        <v>44</v>
      </c>
      <c r="B27" s="977"/>
      <c r="C27" s="977"/>
      <c r="D27" s="978"/>
      <c r="E27" s="110" t="s">
        <v>22</v>
      </c>
      <c r="F27" s="111"/>
      <c r="G27" s="112">
        <v>1</v>
      </c>
      <c r="H27" s="115"/>
      <c r="I27" s="218"/>
      <c r="J27" s="219"/>
      <c r="K27" s="219"/>
      <c r="L27" s="219"/>
      <c r="M27" s="219"/>
      <c r="N27" s="111"/>
      <c r="O27" s="111"/>
      <c r="P27" s="114"/>
    </row>
    <row r="28" spans="1:16" x14ac:dyDescent="0.25">
      <c r="A28" s="979"/>
      <c r="B28" s="980"/>
      <c r="C28" s="980"/>
      <c r="D28" s="981"/>
      <c r="E28" s="110" t="s">
        <v>18</v>
      </c>
      <c r="F28" s="111"/>
      <c r="G28" s="112"/>
      <c r="H28" s="115"/>
      <c r="I28" s="218"/>
      <c r="J28" s="219"/>
      <c r="K28" s="219"/>
      <c r="L28" s="219"/>
      <c r="M28" s="219"/>
      <c r="N28" s="111"/>
      <c r="O28" s="111"/>
      <c r="P28" s="114"/>
    </row>
    <row r="29" spans="1:16" x14ac:dyDescent="0.25">
      <c r="A29" s="969" t="s">
        <v>138</v>
      </c>
      <c r="B29" s="970"/>
      <c r="C29" s="970"/>
      <c r="D29" s="971"/>
      <c r="E29" s="110" t="s">
        <v>22</v>
      </c>
      <c r="F29" s="111"/>
      <c r="G29" s="198">
        <v>1</v>
      </c>
      <c r="H29" s="115"/>
      <c r="I29" s="192"/>
      <c r="J29" s="193"/>
      <c r="K29" s="193"/>
      <c r="L29" s="193"/>
      <c r="M29" s="193"/>
      <c r="N29" s="111"/>
      <c r="O29" s="117"/>
      <c r="P29" s="118"/>
    </row>
    <row r="30" spans="1:16" x14ac:dyDescent="0.25">
      <c r="A30" s="972"/>
      <c r="B30" s="973"/>
      <c r="C30" s="973"/>
      <c r="D30" s="974"/>
      <c r="E30" s="110" t="s">
        <v>18</v>
      </c>
      <c r="F30" s="111"/>
      <c r="G30" s="112"/>
      <c r="H30" s="115"/>
      <c r="I30" s="192"/>
      <c r="J30" s="193"/>
      <c r="K30" s="193"/>
      <c r="L30" s="193"/>
      <c r="M30" s="193"/>
      <c r="N30" s="111"/>
      <c r="O30" s="117"/>
      <c r="P30" s="118"/>
    </row>
    <row r="31" spans="1:16" x14ac:dyDescent="0.25">
      <c r="A31" s="994" t="s">
        <v>38</v>
      </c>
      <c r="B31" s="995"/>
      <c r="C31" s="995"/>
      <c r="D31" s="996"/>
      <c r="E31" s="110" t="s">
        <v>22</v>
      </c>
      <c r="F31" s="111"/>
      <c r="G31" s="112"/>
      <c r="H31" s="112"/>
      <c r="I31" s="1000"/>
      <c r="J31" s="1001"/>
      <c r="K31" s="203">
        <v>1</v>
      </c>
      <c r="L31" s="193"/>
      <c r="M31" s="193"/>
      <c r="N31" s="111"/>
      <c r="O31" s="111"/>
      <c r="P31" s="114"/>
    </row>
    <row r="32" spans="1:16" x14ac:dyDescent="0.25">
      <c r="A32" s="997"/>
      <c r="B32" s="998"/>
      <c r="C32" s="998"/>
      <c r="D32" s="999"/>
      <c r="E32" s="110" t="s">
        <v>18</v>
      </c>
      <c r="F32" s="111"/>
      <c r="G32" s="112"/>
      <c r="H32" s="115"/>
      <c r="I32" s="1000"/>
      <c r="J32" s="1001"/>
      <c r="K32" s="193"/>
      <c r="L32" s="193"/>
      <c r="M32" s="193"/>
      <c r="N32" s="111"/>
      <c r="O32" s="111"/>
      <c r="P32" s="114"/>
    </row>
    <row r="33" spans="1:16" x14ac:dyDescent="0.25">
      <c r="A33" s="988" t="s">
        <v>42</v>
      </c>
      <c r="B33" s="989"/>
      <c r="C33" s="989"/>
      <c r="D33" s="990"/>
      <c r="E33" s="110" t="s">
        <v>22</v>
      </c>
      <c r="F33" s="111"/>
      <c r="G33" s="198">
        <v>1</v>
      </c>
      <c r="H33" s="112"/>
      <c r="I33" s="1000"/>
      <c r="J33" s="1001"/>
      <c r="K33" s="193"/>
      <c r="L33" s="197"/>
      <c r="M33" s="193"/>
      <c r="N33" s="111"/>
      <c r="O33" s="111"/>
      <c r="P33" s="110"/>
    </row>
    <row r="34" spans="1:16" x14ac:dyDescent="0.25">
      <c r="A34" s="991"/>
      <c r="B34" s="992"/>
      <c r="C34" s="992"/>
      <c r="D34" s="993"/>
      <c r="E34" s="110" t="s">
        <v>18</v>
      </c>
      <c r="F34" s="111"/>
      <c r="G34" s="112"/>
      <c r="H34" s="112"/>
      <c r="I34" s="1000"/>
      <c r="J34" s="1001"/>
      <c r="K34" s="193"/>
      <c r="L34" s="193"/>
      <c r="M34" s="193"/>
      <c r="N34" s="111"/>
      <c r="O34" s="111"/>
      <c r="P34" s="114"/>
    </row>
    <row r="35" spans="1:16" x14ac:dyDescent="0.25">
      <c r="A35" s="982" t="s">
        <v>141</v>
      </c>
      <c r="B35" s="983"/>
      <c r="C35" s="983"/>
      <c r="D35" s="984"/>
      <c r="E35" s="110" t="s">
        <v>22</v>
      </c>
      <c r="F35" s="111"/>
      <c r="G35" s="198">
        <v>2</v>
      </c>
      <c r="H35" s="198">
        <v>1</v>
      </c>
      <c r="I35" s="202"/>
      <c r="J35" s="193"/>
      <c r="K35" s="193"/>
      <c r="L35" s="197"/>
      <c r="M35" s="193"/>
      <c r="N35" s="111"/>
      <c r="O35" s="111"/>
      <c r="P35" s="114"/>
    </row>
    <row r="36" spans="1:16" x14ac:dyDescent="0.25">
      <c r="A36" s="985"/>
      <c r="B36" s="986"/>
      <c r="C36" s="986"/>
      <c r="D36" s="987"/>
      <c r="E36" s="110" t="s">
        <v>18</v>
      </c>
      <c r="F36" s="111"/>
      <c r="G36" s="112"/>
      <c r="H36" s="112"/>
      <c r="I36" s="1000"/>
      <c r="J36" s="1001"/>
      <c r="K36" s="193"/>
      <c r="L36" s="193"/>
      <c r="M36" s="193"/>
      <c r="N36" s="111"/>
      <c r="O36" s="111"/>
      <c r="P36" s="114"/>
    </row>
    <row r="37" spans="1:16" x14ac:dyDescent="0.25">
      <c r="A37" s="982" t="s">
        <v>142</v>
      </c>
      <c r="B37" s="983"/>
      <c r="C37" s="983"/>
      <c r="D37" s="984"/>
      <c r="E37" s="110" t="s">
        <v>22</v>
      </c>
      <c r="F37" s="111"/>
      <c r="G37" s="112"/>
      <c r="H37" s="112"/>
      <c r="I37" s="1029">
        <v>1</v>
      </c>
      <c r="J37" s="1030"/>
      <c r="K37" s="193"/>
      <c r="L37" s="193"/>
      <c r="M37" s="193"/>
      <c r="N37" s="111"/>
      <c r="O37" s="111"/>
      <c r="P37" s="114"/>
    </row>
    <row r="38" spans="1:16" x14ac:dyDescent="0.25">
      <c r="A38" s="985"/>
      <c r="B38" s="986"/>
      <c r="C38" s="986"/>
      <c r="D38" s="987"/>
      <c r="E38" s="110" t="s">
        <v>18</v>
      </c>
      <c r="F38" s="111"/>
      <c r="G38" s="112"/>
      <c r="H38" s="112"/>
      <c r="I38" s="192"/>
      <c r="J38" s="193"/>
      <c r="K38" s="193"/>
      <c r="L38" s="193"/>
      <c r="M38" s="193"/>
      <c r="N38" s="111"/>
      <c r="O38" s="111"/>
      <c r="P38" s="114"/>
    </row>
    <row r="39" spans="1:16" x14ac:dyDescent="0.25">
      <c r="A39" s="1018" t="s">
        <v>61</v>
      </c>
      <c r="B39" s="1018"/>
      <c r="C39" s="1018"/>
      <c r="D39" s="1018"/>
      <c r="E39" s="59" t="s">
        <v>22</v>
      </c>
      <c r="F39" s="46">
        <v>0</v>
      </c>
      <c r="G39" s="188"/>
      <c r="H39" s="188"/>
      <c r="I39" s="849"/>
      <c r="J39" s="849"/>
      <c r="K39" s="188"/>
      <c r="L39" s="188"/>
      <c r="M39" s="188"/>
      <c r="N39" s="46"/>
      <c r="O39" s="46"/>
      <c r="P39" s="28"/>
    </row>
    <row r="40" spans="1:16" x14ac:dyDescent="0.25">
      <c r="A40" s="1018"/>
      <c r="B40" s="1018"/>
      <c r="C40" s="1018"/>
      <c r="D40" s="1018"/>
      <c r="E40" s="59" t="s">
        <v>18</v>
      </c>
      <c r="F40" s="46">
        <v>0</v>
      </c>
      <c r="G40" s="188">
        <f>SUM(G23:G39)</f>
        <v>6</v>
      </c>
      <c r="H40" s="188">
        <f>SUM(H23:H39)</f>
        <v>2</v>
      </c>
      <c r="I40" s="896">
        <f>SUM(I29:I39)</f>
        <v>1</v>
      </c>
      <c r="J40" s="897"/>
      <c r="K40" s="188">
        <f t="shared" ref="K40:P40" si="0">SUM(K23:K39)</f>
        <v>2</v>
      </c>
      <c r="L40" s="188">
        <f t="shared" si="0"/>
        <v>16</v>
      </c>
      <c r="M40" s="188">
        <f t="shared" si="0"/>
        <v>0</v>
      </c>
      <c r="N40" s="46">
        <f t="shared" si="0"/>
        <v>0</v>
      </c>
      <c r="O40" s="46">
        <f t="shared" si="0"/>
        <v>0</v>
      </c>
      <c r="P40" s="28">
        <f t="shared" si="0"/>
        <v>0</v>
      </c>
    </row>
    <row r="41" spans="1:16" x14ac:dyDescent="0.25">
      <c r="A41" s="196"/>
      <c r="B41" s="1016" t="s">
        <v>124</v>
      </c>
      <c r="C41" s="1016"/>
      <c r="D41" s="196"/>
      <c r="E41" s="37"/>
      <c r="F41" s="38">
        <f>F39+F40</f>
        <v>0</v>
      </c>
      <c r="G41" s="40"/>
      <c r="H41" s="41"/>
      <c r="I41" s="41"/>
      <c r="J41" s="41"/>
      <c r="K41" s="41"/>
      <c r="L41" s="41"/>
      <c r="M41" s="41"/>
      <c r="N41" s="24"/>
      <c r="O41" s="24"/>
      <c r="P41" s="24"/>
    </row>
    <row r="42" spans="1:16" x14ac:dyDescent="0.25">
      <c r="A42" s="196"/>
      <c r="B42" s="1016" t="s">
        <v>56</v>
      </c>
      <c r="C42" s="1016"/>
      <c r="D42" s="1016"/>
      <c r="E42" s="37"/>
      <c r="F42" s="38">
        <f>F39</f>
        <v>0</v>
      </c>
      <c r="G42" s="40"/>
      <c r="H42" s="41"/>
      <c r="I42" s="41"/>
      <c r="J42" s="41"/>
      <c r="K42" s="41"/>
      <c r="L42" s="41"/>
      <c r="M42" s="41"/>
      <c r="N42" s="24"/>
      <c r="O42" s="24"/>
      <c r="P42" s="24"/>
    </row>
    <row r="43" spans="1:16" ht="15.75" x14ac:dyDescent="0.25">
      <c r="A43" s="1017" t="s">
        <v>57</v>
      </c>
      <c r="B43" s="1017"/>
      <c r="C43" s="1017"/>
      <c r="D43" s="1017"/>
      <c r="E43" s="42"/>
      <c r="F43" s="38">
        <f>F40</f>
        <v>0</v>
      </c>
      <c r="G43" s="40"/>
      <c r="H43" s="843"/>
      <c r="I43" s="843"/>
      <c r="J43" s="843"/>
      <c r="K43" s="41"/>
      <c r="L43" s="41"/>
      <c r="M43" s="191"/>
      <c r="N43" s="24"/>
      <c r="O43" s="844" t="s">
        <v>125</v>
      </c>
      <c r="P43" s="844"/>
    </row>
    <row r="44" spans="1:16" ht="15.75" x14ac:dyDescent="0.25">
      <c r="A44" s="1016" t="s">
        <v>58</v>
      </c>
      <c r="B44" s="1016"/>
      <c r="C44" s="1016"/>
      <c r="D44" s="1016"/>
      <c r="E44" s="42"/>
      <c r="F44" s="38">
        <f>G40+H40+I40</f>
        <v>9</v>
      </c>
      <c r="G44" s="40"/>
      <c r="H44" s="843"/>
      <c r="I44" s="843"/>
      <c r="J44" s="843"/>
      <c r="K44" s="41"/>
      <c r="L44" s="935">
        <v>0</v>
      </c>
      <c r="M44" s="935"/>
      <c r="N44" s="936" t="s">
        <v>125</v>
      </c>
      <c r="O44" s="936"/>
      <c r="P44" s="936"/>
    </row>
    <row r="45" spans="1:16" ht="15.75" x14ac:dyDescent="0.25">
      <c r="A45" s="1015" t="s">
        <v>60</v>
      </c>
      <c r="B45" s="1015"/>
      <c r="C45" s="1015"/>
      <c r="D45" s="1015"/>
      <c r="E45" s="186"/>
      <c r="F45" s="190">
        <f>K40+M40</f>
        <v>2</v>
      </c>
      <c r="H45" s="841"/>
      <c r="I45" s="841"/>
      <c r="J45" s="841"/>
      <c r="L45" s="937">
        <v>0</v>
      </c>
      <c r="M45" s="937"/>
      <c r="O45" s="836" t="s">
        <v>125</v>
      </c>
      <c r="P45" s="836"/>
    </row>
    <row r="46" spans="1:16" ht="15.75" x14ac:dyDescent="0.25">
      <c r="A46" s="1015" t="s">
        <v>59</v>
      </c>
      <c r="B46" s="1015"/>
      <c r="C46" s="1015"/>
      <c r="D46" s="1015"/>
      <c r="E46" s="186"/>
      <c r="F46" s="190">
        <f>L40</f>
        <v>16</v>
      </c>
      <c r="H46" s="885"/>
      <c r="I46" s="885"/>
      <c r="J46" s="885"/>
      <c r="M46" s="75">
        <v>0</v>
      </c>
      <c r="N46" s="840" t="s">
        <v>125</v>
      </c>
      <c r="O46" s="840"/>
      <c r="P46" s="840"/>
    </row>
    <row r="47" spans="1:16" ht="15.75" x14ac:dyDescent="0.25">
      <c r="A47" s="195"/>
      <c r="B47" s="195"/>
      <c r="C47" s="195"/>
      <c r="D47" s="195"/>
      <c r="E47" s="186"/>
      <c r="F47" s="190">
        <f>SUM(F23:F39)</f>
        <v>0</v>
      </c>
      <c r="H47" s="190"/>
      <c r="I47" s="190"/>
      <c r="J47" s="190"/>
      <c r="M47" s="75"/>
      <c r="N47" s="185"/>
      <c r="O47" s="185"/>
      <c r="P47" s="185"/>
    </row>
    <row r="48" spans="1:16" ht="15.75" x14ac:dyDescent="0.25">
      <c r="A48" s="207"/>
      <c r="B48" s="207"/>
      <c r="C48" s="207"/>
      <c r="D48" s="207"/>
      <c r="E48" s="206"/>
      <c r="F48" s="204"/>
      <c r="H48" s="204"/>
      <c r="I48" s="204"/>
      <c r="J48" s="204"/>
      <c r="M48" s="75"/>
      <c r="N48" s="205"/>
      <c r="O48" s="205"/>
      <c r="P48" s="205"/>
    </row>
    <row r="49" spans="1:16" ht="15.75" x14ac:dyDescent="0.25">
      <c r="A49" s="207"/>
      <c r="B49" s="207"/>
      <c r="C49" s="207"/>
      <c r="D49" s="207"/>
      <c r="E49" s="206"/>
      <c r="F49" s="204"/>
      <c r="H49" s="204"/>
      <c r="I49" s="204"/>
      <c r="J49" s="204"/>
      <c r="M49" s="75"/>
      <c r="N49" s="205"/>
      <c r="O49" s="205"/>
      <c r="P49" s="205"/>
    </row>
    <row r="50" spans="1:16" ht="15.75" x14ac:dyDescent="0.25">
      <c r="A50" s="207"/>
      <c r="B50" s="207"/>
      <c r="C50" s="207"/>
      <c r="D50" s="207"/>
      <c r="E50" s="206"/>
      <c r="F50" s="204"/>
      <c r="H50" s="204"/>
      <c r="I50" s="204"/>
      <c r="J50" s="204"/>
      <c r="M50" s="75"/>
      <c r="N50" s="205"/>
      <c r="O50" s="205"/>
      <c r="P50" s="205"/>
    </row>
    <row r="51" spans="1:16" ht="15.75" x14ac:dyDescent="0.25">
      <c r="A51" s="207"/>
      <c r="B51" s="207"/>
      <c r="C51" s="207"/>
      <c r="D51" s="207"/>
      <c r="E51" s="206"/>
      <c r="F51" s="204"/>
      <c r="H51" s="204"/>
      <c r="I51" s="204"/>
      <c r="J51" s="204"/>
      <c r="M51" s="75"/>
      <c r="N51" s="205"/>
      <c r="O51" s="205"/>
      <c r="P51" s="205"/>
    </row>
    <row r="52" spans="1:16" x14ac:dyDescent="0.25">
      <c r="A52" s="847" t="s">
        <v>111</v>
      </c>
      <c r="B52" s="847"/>
      <c r="C52" s="847"/>
      <c r="D52" s="847"/>
      <c r="E52" s="847"/>
      <c r="F52" s="847"/>
      <c r="G52" s="847"/>
      <c r="H52" s="847"/>
      <c r="I52" s="847"/>
      <c r="J52" s="847"/>
      <c r="K52" s="847"/>
      <c r="L52" s="847"/>
      <c r="M52" s="847"/>
      <c r="N52" s="847"/>
      <c r="O52" s="847"/>
      <c r="P52" s="847"/>
    </row>
    <row r="53" spans="1:16" ht="5.25" customHeight="1" x14ac:dyDescent="0.25"/>
    <row r="54" spans="1:16" x14ac:dyDescent="0.25">
      <c r="A54" s="1014" t="s">
        <v>63</v>
      </c>
      <c r="B54" s="1014"/>
      <c r="C54" s="1014"/>
    </row>
    <row r="55" spans="1:16" x14ac:dyDescent="0.25">
      <c r="A55" s="836" t="s">
        <v>64</v>
      </c>
      <c r="B55" s="836"/>
      <c r="C55" s="836"/>
      <c r="D55" s="836"/>
      <c r="E55" s="836"/>
      <c r="F55" s="190">
        <f>F41</f>
        <v>0</v>
      </c>
      <c r="G55" s="836" t="s">
        <v>109</v>
      </c>
      <c r="H55" s="836"/>
      <c r="I55" s="836"/>
      <c r="J55" s="836"/>
      <c r="K55" s="836"/>
      <c r="L55" s="836"/>
      <c r="M55" s="885">
        <f>F55-O40</f>
        <v>0</v>
      </c>
      <c r="N55" s="885"/>
      <c r="O55" s="44"/>
      <c r="P55" s="44"/>
    </row>
    <row r="56" spans="1:16" x14ac:dyDescent="0.25">
      <c r="A56" s="842" t="s">
        <v>68</v>
      </c>
      <c r="B56" s="842"/>
      <c r="C56" s="842"/>
      <c r="D56" s="842"/>
      <c r="E56" s="842"/>
      <c r="F56" s="190">
        <f>F44</f>
        <v>9</v>
      </c>
      <c r="G56" s="836" t="s">
        <v>109</v>
      </c>
      <c r="H56" s="836"/>
      <c r="I56" s="836"/>
      <c r="J56" s="836"/>
      <c r="K56" s="836"/>
      <c r="L56" s="836"/>
      <c r="M56" s="885">
        <v>9</v>
      </c>
      <c r="N56" s="885"/>
      <c r="O56" s="44"/>
      <c r="P56" s="44"/>
    </row>
    <row r="57" spans="1:16" x14ac:dyDescent="0.25">
      <c r="A57" s="842" t="s">
        <v>67</v>
      </c>
      <c r="B57" s="842"/>
      <c r="C57" s="842"/>
      <c r="D57" s="842"/>
      <c r="E57" s="842"/>
      <c r="F57" s="190">
        <f>F45</f>
        <v>2</v>
      </c>
      <c r="G57" s="836" t="s">
        <v>109</v>
      </c>
      <c r="H57" s="836"/>
      <c r="I57" s="836"/>
      <c r="J57" s="836"/>
      <c r="K57" s="836"/>
      <c r="L57" s="836"/>
      <c r="M57" s="885">
        <f>F57</f>
        <v>2</v>
      </c>
      <c r="N57" s="885"/>
      <c r="O57" s="44"/>
      <c r="P57" s="44"/>
    </row>
    <row r="58" spans="1:16" x14ac:dyDescent="0.25">
      <c r="A58" s="836" t="s">
        <v>71</v>
      </c>
      <c r="B58" s="836"/>
      <c r="C58" s="836"/>
      <c r="D58" s="836"/>
      <c r="E58" s="836"/>
      <c r="F58" s="190">
        <f>L40</f>
        <v>16</v>
      </c>
      <c r="G58" s="836" t="s">
        <v>110</v>
      </c>
      <c r="H58" s="836"/>
      <c r="I58" s="836"/>
      <c r="J58" s="836"/>
      <c r="K58" s="836"/>
      <c r="L58" s="836"/>
      <c r="M58" s="885">
        <f>L40-P40</f>
        <v>16</v>
      </c>
      <c r="N58" s="885"/>
      <c r="O58" s="44"/>
      <c r="P58" s="44"/>
    </row>
    <row r="59" spans="1:16" ht="4.5" customHeight="1" x14ac:dyDescent="0.25">
      <c r="A59" s="195"/>
      <c r="B59" s="195"/>
      <c r="C59" s="195"/>
      <c r="D59" s="195"/>
      <c r="E59" s="190"/>
      <c r="F59" s="190"/>
      <c r="G59" s="183"/>
      <c r="H59" s="183"/>
      <c r="I59" s="183"/>
      <c r="J59" s="183"/>
      <c r="K59" s="183"/>
      <c r="L59" s="183"/>
      <c r="M59" s="190"/>
      <c r="N59" s="190"/>
      <c r="O59" s="44"/>
      <c r="P59" s="44"/>
    </row>
    <row r="60" spans="1:16" x14ac:dyDescent="0.25">
      <c r="A60" s="1014" t="s">
        <v>74</v>
      </c>
      <c r="B60" s="1014"/>
      <c r="C60" s="1014"/>
      <c r="D60" s="1014"/>
    </row>
    <row r="61" spans="1:16" x14ac:dyDescent="0.25">
      <c r="A61" s="1015" t="s">
        <v>128</v>
      </c>
      <c r="B61" s="1015"/>
      <c r="C61" s="1015"/>
    </row>
    <row r="62" spans="1:16" x14ac:dyDescent="0.25">
      <c r="A62" s="1015" t="s">
        <v>76</v>
      </c>
      <c r="B62" s="1015"/>
      <c r="C62" s="1015"/>
    </row>
    <row r="63" spans="1:16" x14ac:dyDescent="0.25">
      <c r="A63" s="836" t="s">
        <v>77</v>
      </c>
      <c r="B63" s="836"/>
      <c r="C63" s="836"/>
      <c r="D63" s="836"/>
      <c r="E63" s="836"/>
    </row>
    <row r="64" spans="1:16" x14ac:dyDescent="0.25">
      <c r="A64" s="1015" t="s">
        <v>78</v>
      </c>
      <c r="B64" s="1015"/>
      <c r="C64" s="1015"/>
    </row>
    <row r="65" spans="1:16" x14ac:dyDescent="0.25">
      <c r="A65" s="1014" t="s">
        <v>79</v>
      </c>
      <c r="B65" s="1014"/>
      <c r="C65" s="1014"/>
    </row>
    <row r="66" spans="1:16" x14ac:dyDescent="0.25">
      <c r="A66" s="836" t="s">
        <v>80</v>
      </c>
      <c r="B66" s="836"/>
      <c r="C66" s="836"/>
      <c r="D66" s="836"/>
      <c r="E66" s="836"/>
      <c r="F66" s="836"/>
      <c r="G66" s="836"/>
      <c r="H66" s="836"/>
      <c r="I66" s="836"/>
      <c r="J66" s="836"/>
      <c r="K66" s="836"/>
      <c r="L66" s="836"/>
      <c r="M66" s="836"/>
      <c r="N66" s="836"/>
    </row>
    <row r="67" spans="1:16" ht="3.75" customHeight="1" x14ac:dyDescent="0.25">
      <c r="A67" s="836"/>
      <c r="B67" s="836"/>
      <c r="C67" s="836"/>
      <c r="D67" s="836"/>
      <c r="E67" s="836"/>
      <c r="F67" s="836"/>
      <c r="G67" s="836"/>
      <c r="H67" s="836"/>
      <c r="I67" s="836"/>
      <c r="J67" s="836"/>
      <c r="K67" s="836"/>
      <c r="L67" s="836"/>
      <c r="M67" s="836"/>
      <c r="N67" s="836"/>
    </row>
    <row r="68" spans="1:16" ht="32.25" customHeight="1" x14ac:dyDescent="0.25">
      <c r="A68" s="842" t="s">
        <v>155</v>
      </c>
      <c r="B68" s="842"/>
      <c r="C68" s="842"/>
      <c r="D68" s="842"/>
      <c r="E68" s="842"/>
      <c r="F68" s="842"/>
      <c r="G68" s="842"/>
      <c r="H68" s="842"/>
      <c r="I68" s="842"/>
      <c r="J68" s="842"/>
      <c r="K68" s="842"/>
      <c r="L68" s="842"/>
      <c r="M68" s="842"/>
      <c r="N68" s="842"/>
      <c r="O68" s="842"/>
      <c r="P68" s="842"/>
    </row>
    <row r="69" spans="1:16" ht="7.5" customHeight="1" x14ac:dyDescent="0.25"/>
    <row r="71" spans="1:16" x14ac:dyDescent="0.25">
      <c r="A71" s="836" t="s">
        <v>83</v>
      </c>
      <c r="B71" s="836"/>
      <c r="C71" s="836"/>
      <c r="D71" s="836"/>
      <c r="E71" s="836"/>
      <c r="F71" s="836"/>
      <c r="G71" s="836"/>
      <c r="H71" s="836"/>
      <c r="L71" s="836" t="s">
        <v>84</v>
      </c>
      <c r="M71" s="836"/>
      <c r="N71" s="836"/>
      <c r="O71" s="836"/>
      <c r="P71" s="836"/>
    </row>
    <row r="72" spans="1:16" x14ac:dyDescent="0.25">
      <c r="L72" s="183"/>
      <c r="M72" s="183"/>
      <c r="N72" s="183"/>
      <c r="O72" s="183"/>
      <c r="P72" s="183"/>
    </row>
    <row r="73" spans="1:16" x14ac:dyDescent="0.25">
      <c r="A73" s="836" t="s">
        <v>127</v>
      </c>
      <c r="B73" s="836"/>
      <c r="C73" s="836"/>
      <c r="D73" s="836"/>
      <c r="E73" s="836"/>
      <c r="L73" s="836"/>
      <c r="M73" s="836"/>
      <c r="N73" s="836"/>
      <c r="O73" s="836"/>
      <c r="P73" s="836"/>
    </row>
    <row r="74" spans="1:16" x14ac:dyDescent="0.25">
      <c r="A74" s="195"/>
      <c r="B74" s="195"/>
      <c r="C74" s="195"/>
      <c r="D74" s="195"/>
      <c r="E74" s="183"/>
      <c r="L74" s="836" t="s">
        <v>87</v>
      </c>
      <c r="M74" s="836"/>
      <c r="N74" s="836"/>
      <c r="O74" s="836"/>
      <c r="P74" s="183"/>
    </row>
    <row r="75" spans="1:16" x14ac:dyDescent="0.25">
      <c r="A75" s="195"/>
      <c r="B75" s="195"/>
      <c r="C75" s="195"/>
      <c r="D75" s="195"/>
      <c r="E75" s="183"/>
      <c r="P75" s="183"/>
    </row>
    <row r="76" spans="1:16" x14ac:dyDescent="0.25">
      <c r="L76" s="183"/>
      <c r="M76" s="183"/>
      <c r="N76" s="183"/>
      <c r="O76" s="183"/>
      <c r="P76" s="183"/>
    </row>
    <row r="77" spans="1:16" x14ac:dyDescent="0.25">
      <c r="A77" s="836" t="s">
        <v>88</v>
      </c>
      <c r="B77" s="836"/>
      <c r="C77" s="836"/>
      <c r="D77" s="836"/>
      <c r="E77" s="836"/>
      <c r="L77" s="836" t="s">
        <v>130</v>
      </c>
      <c r="M77" s="836"/>
      <c r="N77" s="836"/>
      <c r="O77" s="836"/>
      <c r="P77" s="836"/>
    </row>
  </sheetData>
  <mergeCells count="85">
    <mergeCell ref="A14:E14"/>
    <mergeCell ref="F14:P14"/>
    <mergeCell ref="A16:E16"/>
    <mergeCell ref="F16:P16"/>
    <mergeCell ref="A33:D34"/>
    <mergeCell ref="I34:J34"/>
    <mergeCell ref="I31:J31"/>
    <mergeCell ref="I33:J33"/>
    <mergeCell ref="A29:D30"/>
    <mergeCell ref="A31:D32"/>
    <mergeCell ref="I32:J32"/>
    <mergeCell ref="A18:P18"/>
    <mergeCell ref="A19:P19"/>
    <mergeCell ref="M21:P21"/>
    <mergeCell ref="E22:F22"/>
    <mergeCell ref="I22:J22"/>
    <mergeCell ref="A64:C64"/>
    <mergeCell ref="A56:E56"/>
    <mergeCell ref="G56:L56"/>
    <mergeCell ref="M56:N56"/>
    <mergeCell ref="A57:E57"/>
    <mergeCell ref="G57:L57"/>
    <mergeCell ref="M57:N57"/>
    <mergeCell ref="A11:E11"/>
    <mergeCell ref="F11:P12"/>
    <mergeCell ref="A66:N66"/>
    <mergeCell ref="A65:C65"/>
    <mergeCell ref="A55:E55"/>
    <mergeCell ref="G55:L55"/>
    <mergeCell ref="M55:N55"/>
    <mergeCell ref="A52:P52"/>
    <mergeCell ref="A54:C54"/>
    <mergeCell ref="A44:D44"/>
    <mergeCell ref="H44:J44"/>
    <mergeCell ref="L44:M44"/>
    <mergeCell ref="A45:D45"/>
    <mergeCell ref="H45:J45"/>
    <mergeCell ref="A43:D43"/>
    <mergeCell ref="H43:J43"/>
    <mergeCell ref="A2:P2"/>
    <mergeCell ref="A4:P4"/>
    <mergeCell ref="A6:F6"/>
    <mergeCell ref="A7:D7"/>
    <mergeCell ref="A9:F9"/>
    <mergeCell ref="I23:J23"/>
    <mergeCell ref="A23:D24"/>
    <mergeCell ref="I24:J24"/>
    <mergeCell ref="E21:F21"/>
    <mergeCell ref="A39:D40"/>
    <mergeCell ref="I40:J40"/>
    <mergeCell ref="A35:D36"/>
    <mergeCell ref="I36:J36"/>
    <mergeCell ref="A37:D38"/>
    <mergeCell ref="I37:J37"/>
    <mergeCell ref="I25:J25"/>
    <mergeCell ref="A21:D22"/>
    <mergeCell ref="G21:L21"/>
    <mergeCell ref="A25:D26"/>
    <mergeCell ref="I39:J39"/>
    <mergeCell ref="A77:E77"/>
    <mergeCell ref="L77:P77"/>
    <mergeCell ref="A58:E58"/>
    <mergeCell ref="G58:L58"/>
    <mergeCell ref="M58:N58"/>
    <mergeCell ref="A60:D60"/>
    <mergeCell ref="A62:C62"/>
    <mergeCell ref="A63:E63"/>
    <mergeCell ref="A71:H71"/>
    <mergeCell ref="L71:P71"/>
    <mergeCell ref="A73:E73"/>
    <mergeCell ref="L73:P73"/>
    <mergeCell ref="L74:O74"/>
    <mergeCell ref="A67:N67"/>
    <mergeCell ref="A68:P68"/>
    <mergeCell ref="A61:C61"/>
    <mergeCell ref="O45:P45"/>
    <mergeCell ref="A46:D46"/>
    <mergeCell ref="H46:J46"/>
    <mergeCell ref="N46:P46"/>
    <mergeCell ref="A27:D28"/>
    <mergeCell ref="B41:C41"/>
    <mergeCell ref="B42:D42"/>
    <mergeCell ref="O43:P43"/>
    <mergeCell ref="N44:P44"/>
    <mergeCell ref="L45:M4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94"/>
  <sheetViews>
    <sheetView topLeftCell="A25" workbookViewId="0">
      <selection activeCell="K62" sqref="K62"/>
    </sheetView>
  </sheetViews>
  <sheetFormatPr defaultRowHeight="15" x14ac:dyDescent="0.25"/>
  <cols>
    <col min="1" max="2" width="9.140625" style="157"/>
    <col min="3" max="3" width="3.28515625" style="157" customWidth="1"/>
    <col min="4" max="4" width="1.42578125" style="157" customWidth="1"/>
    <col min="5" max="5" width="7.5703125" style="17" customWidth="1"/>
    <col min="6" max="6" width="6.140625" style="17" customWidth="1"/>
    <col min="7" max="7" width="4.7109375" style="17" customWidth="1"/>
    <col min="8" max="8" width="4.28515625" style="17" customWidth="1"/>
    <col min="9" max="9" width="2.85546875" style="17" customWidth="1"/>
    <col min="10" max="10" width="2" style="17" customWidth="1"/>
    <col min="11" max="11" width="4.7109375" style="17" customWidth="1"/>
    <col min="12" max="12" width="4.85546875" style="17" customWidth="1"/>
    <col min="13" max="13" width="7" style="17" customWidth="1"/>
    <col min="14" max="14" width="6.140625" style="17" customWidth="1"/>
    <col min="15" max="15" width="6.7109375" style="17" customWidth="1"/>
    <col min="16" max="16" width="7" style="17" customWidth="1"/>
  </cols>
  <sheetData>
    <row r="2" spans="1:16" ht="18.75" x14ac:dyDescent="0.3">
      <c r="A2" s="883" t="s">
        <v>159</v>
      </c>
      <c r="B2" s="883"/>
      <c r="C2" s="883"/>
      <c r="D2" s="883"/>
      <c r="E2" s="883"/>
      <c r="F2" s="883"/>
      <c r="G2" s="883"/>
      <c r="H2" s="883"/>
      <c r="I2" s="883"/>
      <c r="J2" s="883"/>
      <c r="K2" s="883"/>
      <c r="L2" s="883"/>
      <c r="M2" s="883"/>
      <c r="N2" s="883"/>
      <c r="O2" s="883"/>
      <c r="P2" s="883"/>
    </row>
    <row r="3" spans="1:16" ht="3" customHeight="1" x14ac:dyDescent="0.25">
      <c r="A3" s="154"/>
      <c r="B3" s="154"/>
      <c r="C3" s="154"/>
      <c r="D3" s="154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</row>
    <row r="4" spans="1:16" ht="32.25" customHeight="1" x14ac:dyDescent="0.25">
      <c r="A4" s="859" t="s">
        <v>154</v>
      </c>
      <c r="B4" s="859"/>
      <c r="C4" s="859"/>
      <c r="D4" s="859"/>
      <c r="E4" s="859"/>
      <c r="F4" s="859"/>
      <c r="G4" s="859"/>
      <c r="H4" s="859"/>
      <c r="I4" s="859"/>
      <c r="J4" s="859"/>
      <c r="K4" s="859"/>
      <c r="L4" s="859"/>
      <c r="M4" s="859"/>
      <c r="N4" s="859"/>
      <c r="O4" s="859"/>
      <c r="P4" s="859"/>
    </row>
    <row r="5" spans="1:16" ht="4.5" customHeight="1" x14ac:dyDescent="0.25">
      <c r="A5" s="155"/>
      <c r="B5" s="155"/>
      <c r="C5" s="155"/>
      <c r="D5" s="155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x14ac:dyDescent="0.25">
      <c r="A6" s="836" t="s">
        <v>161</v>
      </c>
      <c r="B6" s="836"/>
      <c r="C6" s="836"/>
      <c r="D6" s="836"/>
      <c r="E6" s="836"/>
      <c r="F6" s="836"/>
    </row>
    <row r="7" spans="1:16" x14ac:dyDescent="0.25">
      <c r="A7" s="1015" t="s">
        <v>2</v>
      </c>
      <c r="B7" s="1015"/>
      <c r="C7" s="1015"/>
      <c r="D7" s="1015"/>
      <c r="E7" s="208"/>
    </row>
    <row r="8" spans="1:16" ht="6" customHeight="1" x14ac:dyDescent="0.25"/>
    <row r="9" spans="1:16" x14ac:dyDescent="0.25">
      <c r="A9" s="839" t="s">
        <v>3</v>
      </c>
      <c r="B9" s="839"/>
      <c r="C9" s="839"/>
      <c r="D9" s="839"/>
      <c r="E9" s="839"/>
      <c r="F9" s="839"/>
    </row>
    <row r="10" spans="1:16" ht="6" customHeight="1" x14ac:dyDescent="0.25">
      <c r="A10" s="220"/>
      <c r="B10" s="220"/>
      <c r="C10" s="220"/>
      <c r="D10" s="220"/>
      <c r="E10" s="209"/>
      <c r="F10" s="209"/>
    </row>
    <row r="11" spans="1:16" x14ac:dyDescent="0.25">
      <c r="A11" s="860" t="s">
        <v>4</v>
      </c>
      <c r="B11" s="860"/>
      <c r="C11" s="860"/>
      <c r="D11" s="860"/>
      <c r="E11" s="860"/>
      <c r="F11" s="860" t="s">
        <v>5</v>
      </c>
      <c r="G11" s="860"/>
      <c r="H11" s="860"/>
      <c r="I11" s="860"/>
      <c r="J11" s="860"/>
      <c r="K11" s="860"/>
      <c r="L11" s="860"/>
      <c r="M11" s="860"/>
      <c r="N11" s="860"/>
      <c r="O11" s="860"/>
      <c r="P11" s="860"/>
    </row>
    <row r="12" spans="1:16" ht="33.75" customHeight="1" x14ac:dyDescent="0.25">
      <c r="F12" s="860"/>
      <c r="G12" s="860"/>
      <c r="H12" s="860"/>
      <c r="I12" s="860"/>
      <c r="J12" s="860"/>
      <c r="K12" s="860"/>
      <c r="L12" s="860"/>
      <c r="M12" s="860"/>
      <c r="N12" s="860"/>
      <c r="O12" s="860"/>
      <c r="P12" s="860"/>
    </row>
    <row r="13" spans="1:16" ht="6" customHeight="1" x14ac:dyDescent="0.25"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</row>
    <row r="14" spans="1:16" ht="33" customHeight="1" x14ac:dyDescent="0.25">
      <c r="A14" s="860" t="s">
        <v>10</v>
      </c>
      <c r="B14" s="860"/>
      <c r="C14" s="860"/>
      <c r="D14" s="860"/>
      <c r="E14" s="860"/>
      <c r="F14" s="860" t="s">
        <v>8</v>
      </c>
      <c r="G14" s="860"/>
      <c r="H14" s="860"/>
      <c r="I14" s="860"/>
      <c r="J14" s="860"/>
      <c r="K14" s="860"/>
      <c r="L14" s="860"/>
      <c r="M14" s="860"/>
      <c r="N14" s="860"/>
      <c r="O14" s="860"/>
      <c r="P14" s="860"/>
    </row>
    <row r="15" spans="1:16" ht="6" customHeight="1" x14ac:dyDescent="0.25">
      <c r="A15" s="158"/>
      <c r="B15" s="158"/>
      <c r="C15" s="158"/>
      <c r="D15" s="158"/>
      <c r="E15" s="214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</row>
    <row r="16" spans="1:16" ht="34.5" customHeight="1" x14ac:dyDescent="0.25">
      <c r="A16" s="860" t="s">
        <v>11</v>
      </c>
      <c r="B16" s="860"/>
      <c r="C16" s="860"/>
      <c r="D16" s="860"/>
      <c r="E16" s="860"/>
      <c r="F16" s="860" t="s">
        <v>12</v>
      </c>
      <c r="G16" s="860"/>
      <c r="H16" s="860"/>
      <c r="I16" s="860"/>
      <c r="J16" s="860"/>
      <c r="K16" s="860"/>
      <c r="L16" s="860"/>
      <c r="M16" s="860"/>
      <c r="N16" s="860"/>
      <c r="O16" s="860"/>
      <c r="P16" s="860"/>
    </row>
    <row r="17" spans="1:16" ht="6" customHeight="1" x14ac:dyDescent="0.25"/>
    <row r="18" spans="1:16" x14ac:dyDescent="0.25">
      <c r="A18" s="885" t="s">
        <v>13</v>
      </c>
      <c r="B18" s="885"/>
      <c r="C18" s="885"/>
      <c r="D18" s="885"/>
      <c r="E18" s="885"/>
      <c r="F18" s="885"/>
      <c r="G18" s="885"/>
      <c r="H18" s="885"/>
      <c r="I18" s="885"/>
      <c r="J18" s="885"/>
      <c r="K18" s="885"/>
      <c r="L18" s="885"/>
      <c r="M18" s="885"/>
      <c r="N18" s="885"/>
      <c r="O18" s="885"/>
      <c r="P18" s="885"/>
    </row>
    <row r="19" spans="1:16" ht="6" customHeight="1" x14ac:dyDescent="0.25">
      <c r="A19" s="159"/>
      <c r="B19" s="159"/>
      <c r="C19" s="159"/>
      <c r="D19" s="159"/>
      <c r="E19"/>
      <c r="F19"/>
      <c r="G19"/>
      <c r="H19"/>
      <c r="I19"/>
      <c r="J19"/>
      <c r="K19"/>
      <c r="L19"/>
      <c r="M19"/>
      <c r="N19"/>
      <c r="O19"/>
      <c r="P19"/>
    </row>
    <row r="20" spans="1:16" ht="100.5" customHeight="1" x14ac:dyDescent="0.25">
      <c r="A20" s="859" t="s">
        <v>173</v>
      </c>
      <c r="B20" s="859"/>
      <c r="C20" s="859"/>
      <c r="D20" s="859"/>
      <c r="E20" s="859"/>
      <c r="F20" s="859"/>
      <c r="G20" s="859"/>
      <c r="H20" s="859"/>
      <c r="I20" s="859"/>
      <c r="J20" s="859"/>
      <c r="K20" s="859"/>
      <c r="L20" s="859"/>
      <c r="M20" s="859"/>
      <c r="N20" s="859"/>
      <c r="O20" s="859"/>
      <c r="P20" s="859"/>
    </row>
    <row r="21" spans="1:16" ht="6.75" customHeight="1" x14ac:dyDescent="0.25">
      <c r="A21" s="160"/>
      <c r="B21" s="160"/>
      <c r="C21" s="160"/>
      <c r="D21" s="160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</row>
    <row r="22" spans="1:16" x14ac:dyDescent="0.25">
      <c r="A22" s="1021" t="s">
        <v>17</v>
      </c>
      <c r="B22" s="1022"/>
      <c r="C22" s="1022"/>
      <c r="D22" s="1023"/>
      <c r="E22" s="875" t="s">
        <v>15</v>
      </c>
      <c r="F22" s="876"/>
      <c r="G22" s="886" t="s">
        <v>131</v>
      </c>
      <c r="H22" s="887"/>
      <c r="I22" s="887"/>
      <c r="J22" s="887"/>
      <c r="K22" s="887"/>
      <c r="L22" s="888"/>
      <c r="M22" s="906" t="s">
        <v>16</v>
      </c>
      <c r="N22" s="907"/>
      <c r="O22" s="907"/>
      <c r="P22" s="908"/>
    </row>
    <row r="23" spans="1:16" x14ac:dyDescent="0.25">
      <c r="A23" s="1024"/>
      <c r="B23" s="1025"/>
      <c r="C23" s="1025"/>
      <c r="D23" s="1026"/>
      <c r="E23" s="875" t="s">
        <v>18</v>
      </c>
      <c r="F23" s="876"/>
      <c r="G23" s="20" t="s">
        <v>29</v>
      </c>
      <c r="H23" s="20" t="s">
        <v>27</v>
      </c>
      <c r="I23" s="875" t="s">
        <v>28</v>
      </c>
      <c r="J23" s="876"/>
      <c r="K23" s="21" t="s">
        <v>50</v>
      </c>
      <c r="L23" s="21" t="s">
        <v>51</v>
      </c>
      <c r="M23" s="21" t="s">
        <v>50</v>
      </c>
      <c r="N23" s="22" t="s">
        <v>19</v>
      </c>
      <c r="O23" s="22" t="s">
        <v>20</v>
      </c>
      <c r="P23" s="100" t="s">
        <v>126</v>
      </c>
    </row>
    <row r="24" spans="1:16" x14ac:dyDescent="0.25">
      <c r="A24" s="1002" t="s">
        <v>48</v>
      </c>
      <c r="B24" s="1003"/>
      <c r="C24" s="1003"/>
      <c r="D24" s="1004"/>
      <c r="E24" s="110" t="s">
        <v>22</v>
      </c>
      <c r="F24" s="223"/>
      <c r="G24" s="224"/>
      <c r="H24" s="224"/>
      <c r="I24" s="1031"/>
      <c r="J24" s="1032"/>
      <c r="K24" s="225">
        <v>1</v>
      </c>
      <c r="L24" s="225"/>
      <c r="M24" s="225"/>
      <c r="N24" s="223"/>
      <c r="O24" s="223"/>
      <c r="P24" s="226"/>
    </row>
    <row r="25" spans="1:16" x14ac:dyDescent="0.25">
      <c r="A25" s="1005"/>
      <c r="B25" s="1006"/>
      <c r="C25" s="1006"/>
      <c r="D25" s="1007"/>
      <c r="E25" s="110" t="s">
        <v>18</v>
      </c>
      <c r="F25" s="223"/>
      <c r="G25" s="224"/>
      <c r="H25" s="227"/>
      <c r="I25" s="1031"/>
      <c r="J25" s="1032"/>
      <c r="K25" s="225"/>
      <c r="L25" s="225"/>
      <c r="M25" s="225"/>
      <c r="N25" s="223"/>
      <c r="O25" s="223"/>
      <c r="P25" s="226"/>
    </row>
    <row r="26" spans="1:16" x14ac:dyDescent="0.25">
      <c r="A26" s="976" t="s">
        <v>139</v>
      </c>
      <c r="B26" s="977"/>
      <c r="C26" s="977"/>
      <c r="D26" s="978"/>
      <c r="E26" s="110" t="s">
        <v>22</v>
      </c>
      <c r="F26" s="223">
        <v>11</v>
      </c>
      <c r="G26" s="224"/>
      <c r="H26" s="227"/>
      <c r="I26" s="228"/>
      <c r="J26" s="225"/>
      <c r="K26" s="225"/>
      <c r="L26" s="225"/>
      <c r="M26" s="225"/>
      <c r="N26" s="223"/>
      <c r="O26" s="223"/>
      <c r="P26" s="226"/>
    </row>
    <row r="27" spans="1:16" x14ac:dyDescent="0.25">
      <c r="A27" s="979"/>
      <c r="B27" s="980"/>
      <c r="C27" s="980"/>
      <c r="D27" s="981"/>
      <c r="E27" s="110" t="s">
        <v>18</v>
      </c>
      <c r="F27" s="223">
        <v>210</v>
      </c>
      <c r="G27" s="224"/>
      <c r="H27" s="227"/>
      <c r="I27" s="228"/>
      <c r="J27" s="225"/>
      <c r="K27" s="225"/>
      <c r="L27" s="225"/>
      <c r="M27" s="225"/>
      <c r="N27" s="223"/>
      <c r="O27" s="223"/>
      <c r="P27" s="226"/>
    </row>
    <row r="28" spans="1:16" x14ac:dyDescent="0.25">
      <c r="A28" s="976" t="s">
        <v>94</v>
      </c>
      <c r="B28" s="977"/>
      <c r="C28" s="977"/>
      <c r="D28" s="978"/>
      <c r="E28" s="110" t="s">
        <v>22</v>
      </c>
      <c r="F28" s="223">
        <v>10</v>
      </c>
      <c r="G28" s="224"/>
      <c r="H28" s="227"/>
      <c r="I28" s="228"/>
      <c r="J28" s="225"/>
      <c r="K28" s="225"/>
      <c r="L28" s="225"/>
      <c r="M28" s="225"/>
      <c r="N28" s="223"/>
      <c r="O28" s="223"/>
      <c r="P28" s="226"/>
    </row>
    <row r="29" spans="1:16" x14ac:dyDescent="0.25">
      <c r="A29" s="979"/>
      <c r="B29" s="980"/>
      <c r="C29" s="980"/>
      <c r="D29" s="981"/>
      <c r="E29" s="110" t="s">
        <v>18</v>
      </c>
      <c r="F29" s="223"/>
      <c r="G29" s="224"/>
      <c r="H29" s="227"/>
      <c r="I29" s="228"/>
      <c r="J29" s="225"/>
      <c r="K29" s="225"/>
      <c r="L29" s="225"/>
      <c r="M29" s="225"/>
      <c r="N29" s="223"/>
      <c r="O29" s="223"/>
      <c r="P29" s="226"/>
    </row>
    <row r="30" spans="1:16" x14ac:dyDescent="0.25">
      <c r="A30" s="976" t="s">
        <v>143</v>
      </c>
      <c r="B30" s="977"/>
      <c r="C30" s="977"/>
      <c r="D30" s="978"/>
      <c r="E30" s="110" t="s">
        <v>22</v>
      </c>
      <c r="F30" s="223"/>
      <c r="G30" s="224"/>
      <c r="H30" s="227"/>
      <c r="I30" s="228"/>
      <c r="J30" s="225"/>
      <c r="K30" s="225"/>
      <c r="L30" s="225">
        <v>5</v>
      </c>
      <c r="M30" s="225"/>
      <c r="N30" s="223"/>
      <c r="O30" s="223"/>
      <c r="P30" s="226"/>
    </row>
    <row r="31" spans="1:16" ht="27" customHeight="1" x14ac:dyDescent="0.25">
      <c r="A31" s="979"/>
      <c r="B31" s="980"/>
      <c r="C31" s="980"/>
      <c r="D31" s="981"/>
      <c r="E31" s="110" t="s">
        <v>18</v>
      </c>
      <c r="F31" s="223">
        <v>26</v>
      </c>
      <c r="G31" s="224"/>
      <c r="H31" s="227"/>
      <c r="I31" s="228"/>
      <c r="J31" s="225"/>
      <c r="K31" s="225"/>
      <c r="L31" s="225"/>
      <c r="M31" s="225"/>
      <c r="N31" s="223"/>
      <c r="O31" s="223"/>
      <c r="P31" s="226"/>
    </row>
    <row r="32" spans="1:16" x14ac:dyDescent="0.25">
      <c r="A32" s="976" t="s">
        <v>162</v>
      </c>
      <c r="B32" s="977"/>
      <c r="C32" s="977"/>
      <c r="D32" s="978"/>
      <c r="E32" s="110" t="s">
        <v>22</v>
      </c>
      <c r="F32" s="223">
        <v>1</v>
      </c>
      <c r="G32" s="224"/>
      <c r="H32" s="227"/>
      <c r="I32" s="228"/>
      <c r="J32" s="225"/>
      <c r="K32" s="225"/>
      <c r="L32" s="225"/>
      <c r="M32" s="225"/>
      <c r="N32" s="223"/>
      <c r="O32" s="223"/>
      <c r="P32" s="226"/>
    </row>
    <row r="33" spans="1:16" x14ac:dyDescent="0.25">
      <c r="A33" s="979"/>
      <c r="B33" s="980"/>
      <c r="C33" s="980"/>
      <c r="D33" s="981"/>
      <c r="E33" s="110" t="s">
        <v>18</v>
      </c>
      <c r="F33" s="223"/>
      <c r="G33" s="224"/>
      <c r="H33" s="227"/>
      <c r="I33" s="228"/>
      <c r="J33" s="225"/>
      <c r="K33" s="225"/>
      <c r="L33" s="225"/>
      <c r="M33" s="225"/>
      <c r="N33" s="223"/>
      <c r="O33" s="223"/>
      <c r="P33" s="226"/>
    </row>
    <row r="34" spans="1:16" s="217" customFormat="1" x14ac:dyDescent="0.25">
      <c r="A34" s="976" t="s">
        <v>163</v>
      </c>
      <c r="B34" s="977"/>
      <c r="C34" s="977"/>
      <c r="D34" s="171"/>
      <c r="E34" s="232" t="s">
        <v>22</v>
      </c>
      <c r="F34" s="223"/>
      <c r="G34" s="234"/>
      <c r="H34" s="234"/>
      <c r="I34" s="235"/>
      <c r="J34" s="236"/>
      <c r="K34" s="236"/>
      <c r="L34" s="236"/>
      <c r="M34" s="236"/>
      <c r="N34" s="233"/>
      <c r="O34" s="233"/>
      <c r="P34" s="233"/>
    </row>
    <row r="35" spans="1:16" s="217" customFormat="1" ht="28.5" customHeight="1" x14ac:dyDescent="0.25">
      <c r="A35" s="979"/>
      <c r="B35" s="980"/>
      <c r="C35" s="980"/>
      <c r="D35" s="171"/>
      <c r="E35" s="232" t="s">
        <v>18</v>
      </c>
      <c r="F35" s="223">
        <v>14</v>
      </c>
      <c r="G35" s="234"/>
      <c r="H35" s="234"/>
      <c r="I35" s="235"/>
      <c r="J35" s="236"/>
      <c r="K35" s="236"/>
      <c r="L35" s="236"/>
      <c r="M35" s="236"/>
      <c r="N35" s="233"/>
      <c r="O35" s="233"/>
      <c r="P35" s="233"/>
    </row>
    <row r="36" spans="1:16" x14ac:dyDescent="0.25">
      <c r="A36" s="976" t="s">
        <v>39</v>
      </c>
      <c r="B36" s="977"/>
      <c r="C36" s="977"/>
      <c r="D36" s="978"/>
      <c r="E36" s="110" t="s">
        <v>22</v>
      </c>
      <c r="F36" s="223">
        <v>6</v>
      </c>
      <c r="G36" s="224"/>
      <c r="H36" s="227"/>
      <c r="I36" s="1031"/>
      <c r="J36" s="1032"/>
      <c r="K36" s="225"/>
      <c r="L36" s="225"/>
      <c r="M36" s="225"/>
      <c r="N36" s="223"/>
      <c r="O36" s="223"/>
      <c r="P36" s="226"/>
    </row>
    <row r="37" spans="1:16" x14ac:dyDescent="0.25">
      <c r="A37" s="979"/>
      <c r="B37" s="980"/>
      <c r="C37" s="980"/>
      <c r="D37" s="981"/>
      <c r="E37" s="110" t="s">
        <v>18</v>
      </c>
      <c r="F37" s="223">
        <v>80</v>
      </c>
      <c r="G37" s="224"/>
      <c r="H37" s="227"/>
      <c r="I37" s="228"/>
      <c r="J37" s="225"/>
      <c r="K37" s="225"/>
      <c r="L37" s="225"/>
      <c r="M37" s="225"/>
      <c r="N37" s="223"/>
      <c r="O37" s="223"/>
      <c r="P37" s="226"/>
    </row>
    <row r="38" spans="1:16" x14ac:dyDescent="0.25">
      <c r="A38" s="994" t="s">
        <v>31</v>
      </c>
      <c r="B38" s="995"/>
      <c r="C38" s="995"/>
      <c r="D38" s="996"/>
      <c r="E38" s="114" t="s">
        <v>22</v>
      </c>
      <c r="F38" s="223"/>
      <c r="G38" s="224">
        <v>1</v>
      </c>
      <c r="H38" s="227">
        <v>1</v>
      </c>
      <c r="I38" s="1031"/>
      <c r="J38" s="1032"/>
      <c r="K38" s="225"/>
      <c r="L38" s="225">
        <v>8</v>
      </c>
      <c r="M38" s="225"/>
      <c r="N38" s="223"/>
      <c r="O38" s="223">
        <v>4</v>
      </c>
      <c r="P38" s="226"/>
    </row>
    <row r="39" spans="1:16" x14ac:dyDescent="0.25">
      <c r="A39" s="997"/>
      <c r="B39" s="998"/>
      <c r="C39" s="998"/>
      <c r="D39" s="999"/>
      <c r="E39" s="110" t="s">
        <v>18</v>
      </c>
      <c r="F39" s="223"/>
      <c r="G39" s="224"/>
      <c r="H39" s="227"/>
      <c r="I39" s="1031"/>
      <c r="J39" s="1032"/>
      <c r="K39" s="225"/>
      <c r="L39" s="225"/>
      <c r="M39" s="225"/>
      <c r="N39" s="223"/>
      <c r="O39" s="229"/>
      <c r="P39" s="230"/>
    </row>
    <row r="40" spans="1:16" x14ac:dyDescent="0.25">
      <c r="A40" s="969" t="s">
        <v>138</v>
      </c>
      <c r="B40" s="970"/>
      <c r="C40" s="970"/>
      <c r="D40" s="971"/>
      <c r="E40" s="110" t="s">
        <v>22</v>
      </c>
      <c r="F40" s="223"/>
      <c r="G40" s="224"/>
      <c r="H40" s="227"/>
      <c r="I40" s="228">
        <v>1</v>
      </c>
      <c r="J40" s="225"/>
      <c r="K40" s="225"/>
      <c r="L40" s="225"/>
      <c r="M40" s="225"/>
      <c r="N40" s="223"/>
      <c r="O40" s="229"/>
      <c r="P40" s="230"/>
    </row>
    <row r="41" spans="1:16" x14ac:dyDescent="0.25">
      <c r="A41" s="972"/>
      <c r="B41" s="973"/>
      <c r="C41" s="973"/>
      <c r="D41" s="974"/>
      <c r="E41" s="110" t="s">
        <v>18</v>
      </c>
      <c r="F41" s="223"/>
      <c r="G41" s="224"/>
      <c r="H41" s="227"/>
      <c r="I41" s="228"/>
      <c r="J41" s="225"/>
      <c r="K41" s="225"/>
      <c r="L41" s="225"/>
      <c r="M41" s="225"/>
      <c r="N41" s="223"/>
      <c r="O41" s="229"/>
      <c r="P41" s="230"/>
    </row>
    <row r="42" spans="1:16" x14ac:dyDescent="0.25">
      <c r="A42" s="994" t="s">
        <v>38</v>
      </c>
      <c r="B42" s="995"/>
      <c r="C42" s="995"/>
      <c r="D42" s="996"/>
      <c r="E42" s="110" t="s">
        <v>22</v>
      </c>
      <c r="F42" s="223">
        <v>23</v>
      </c>
      <c r="G42" s="224">
        <v>1</v>
      </c>
      <c r="H42" s="224">
        <v>1</v>
      </c>
      <c r="I42" s="1031"/>
      <c r="J42" s="1032"/>
      <c r="K42" s="225"/>
      <c r="L42" s="225">
        <v>1</v>
      </c>
      <c r="M42" s="225"/>
      <c r="N42" s="223"/>
      <c r="O42" s="223"/>
      <c r="P42" s="226"/>
    </row>
    <row r="43" spans="1:16" x14ac:dyDescent="0.25">
      <c r="A43" s="997"/>
      <c r="B43" s="998"/>
      <c r="C43" s="998"/>
      <c r="D43" s="999"/>
      <c r="E43" s="110" t="s">
        <v>18</v>
      </c>
      <c r="F43" s="223">
        <v>184</v>
      </c>
      <c r="G43" s="224"/>
      <c r="H43" s="227"/>
      <c r="I43" s="1031"/>
      <c r="J43" s="1032"/>
      <c r="K43" s="225"/>
      <c r="L43" s="225"/>
      <c r="M43" s="225"/>
      <c r="N43" s="223"/>
      <c r="O43" s="223"/>
      <c r="P43" s="226"/>
    </row>
    <row r="44" spans="1:16" x14ac:dyDescent="0.25">
      <c r="A44" s="969" t="s">
        <v>21</v>
      </c>
      <c r="B44" s="970"/>
      <c r="C44" s="970"/>
      <c r="D44" s="971"/>
      <c r="E44" s="110" t="s">
        <v>22</v>
      </c>
      <c r="F44" s="223">
        <v>15</v>
      </c>
      <c r="G44" s="224"/>
      <c r="H44" s="227"/>
      <c r="I44" s="228"/>
      <c r="J44" s="225"/>
      <c r="K44" s="225"/>
      <c r="L44" s="225"/>
      <c r="M44" s="225"/>
      <c r="N44" s="223"/>
      <c r="O44" s="223"/>
      <c r="P44" s="226"/>
    </row>
    <row r="45" spans="1:16" x14ac:dyDescent="0.25">
      <c r="A45" s="972"/>
      <c r="B45" s="973"/>
      <c r="C45" s="973"/>
      <c r="D45" s="974"/>
      <c r="E45" s="110" t="s">
        <v>18</v>
      </c>
      <c r="F45" s="223">
        <v>84</v>
      </c>
      <c r="G45" s="224"/>
      <c r="H45" s="227"/>
      <c r="I45" s="228"/>
      <c r="J45" s="225"/>
      <c r="K45" s="225"/>
      <c r="L45" s="225"/>
      <c r="M45" s="225"/>
      <c r="N45" s="223"/>
      <c r="O45" s="223"/>
      <c r="P45" s="226"/>
    </row>
    <row r="46" spans="1:16" x14ac:dyDescent="0.25">
      <c r="A46" s="988" t="s">
        <v>42</v>
      </c>
      <c r="B46" s="989"/>
      <c r="C46" s="989"/>
      <c r="D46" s="990"/>
      <c r="E46" s="110" t="s">
        <v>22</v>
      </c>
      <c r="F46" s="223">
        <v>20</v>
      </c>
      <c r="G46" s="224"/>
      <c r="H46" s="224"/>
      <c r="I46" s="1031"/>
      <c r="J46" s="1032"/>
      <c r="K46" s="225"/>
      <c r="L46" s="225">
        <v>4</v>
      </c>
      <c r="M46" s="225"/>
      <c r="N46" s="223">
        <v>1</v>
      </c>
      <c r="O46" s="223"/>
      <c r="P46" s="231"/>
    </row>
    <row r="47" spans="1:16" x14ac:dyDescent="0.25">
      <c r="A47" s="991"/>
      <c r="B47" s="992"/>
      <c r="C47" s="992"/>
      <c r="D47" s="993"/>
      <c r="E47" s="110" t="s">
        <v>18</v>
      </c>
      <c r="F47" s="223">
        <v>137</v>
      </c>
      <c r="G47" s="224"/>
      <c r="H47" s="224"/>
      <c r="I47" s="1031"/>
      <c r="J47" s="1032"/>
      <c r="K47" s="225"/>
      <c r="L47" s="225"/>
      <c r="M47" s="225"/>
      <c r="N47" s="223"/>
      <c r="O47" s="223"/>
      <c r="P47" s="226"/>
    </row>
    <row r="48" spans="1:16" x14ac:dyDescent="0.25">
      <c r="A48" s="982" t="s">
        <v>140</v>
      </c>
      <c r="B48" s="983"/>
      <c r="C48" s="983"/>
      <c r="D48" s="984"/>
      <c r="E48" s="110" t="s">
        <v>22</v>
      </c>
      <c r="F48" s="223"/>
      <c r="G48" s="224"/>
      <c r="H48" s="224"/>
      <c r="I48" s="228"/>
      <c r="J48" s="225"/>
      <c r="K48" s="225"/>
      <c r="L48" s="225">
        <v>1</v>
      </c>
      <c r="M48" s="225"/>
      <c r="N48" s="223"/>
      <c r="O48" s="223"/>
      <c r="P48" s="226"/>
    </row>
    <row r="49" spans="1:16" x14ac:dyDescent="0.25">
      <c r="A49" s="985"/>
      <c r="B49" s="986"/>
      <c r="C49" s="986"/>
      <c r="D49" s="987"/>
      <c r="E49" s="110" t="s">
        <v>18</v>
      </c>
      <c r="F49" s="223"/>
      <c r="G49" s="224"/>
      <c r="H49" s="224"/>
      <c r="I49" s="228"/>
      <c r="J49" s="225"/>
      <c r="K49" s="225"/>
      <c r="L49" s="225"/>
      <c r="M49" s="225"/>
      <c r="N49" s="223"/>
      <c r="O49" s="223"/>
      <c r="P49" s="226"/>
    </row>
    <row r="50" spans="1:16" x14ac:dyDescent="0.25">
      <c r="A50" s="982" t="s">
        <v>141</v>
      </c>
      <c r="B50" s="983"/>
      <c r="C50" s="983"/>
      <c r="D50" s="984"/>
      <c r="E50" s="110" t="s">
        <v>22</v>
      </c>
      <c r="F50" s="223">
        <v>15</v>
      </c>
      <c r="G50" s="224"/>
      <c r="H50" s="224"/>
      <c r="I50" s="1031">
        <v>1</v>
      </c>
      <c r="J50" s="1032"/>
      <c r="K50" s="225"/>
      <c r="L50" s="225">
        <v>2</v>
      </c>
      <c r="M50" s="225"/>
      <c r="N50" s="223"/>
      <c r="O50" s="223"/>
      <c r="P50" s="226"/>
    </row>
    <row r="51" spans="1:16" x14ac:dyDescent="0.25">
      <c r="A51" s="985"/>
      <c r="B51" s="986"/>
      <c r="C51" s="986"/>
      <c r="D51" s="987"/>
      <c r="E51" s="110" t="s">
        <v>18</v>
      </c>
      <c r="F51" s="223">
        <v>101</v>
      </c>
      <c r="G51" s="224"/>
      <c r="H51" s="224"/>
      <c r="I51" s="1031"/>
      <c r="J51" s="1032"/>
      <c r="K51" s="225"/>
      <c r="L51" s="225"/>
      <c r="M51" s="225"/>
      <c r="N51" s="223"/>
      <c r="O51" s="223"/>
      <c r="P51" s="226"/>
    </row>
    <row r="52" spans="1:16" x14ac:dyDescent="0.25">
      <c r="A52" s="982" t="s">
        <v>142</v>
      </c>
      <c r="B52" s="983"/>
      <c r="C52" s="983"/>
      <c r="D52" s="984"/>
      <c r="E52" s="110" t="s">
        <v>22</v>
      </c>
      <c r="F52" s="223">
        <v>16</v>
      </c>
      <c r="G52" s="224"/>
      <c r="H52" s="224"/>
      <c r="I52" s="1031"/>
      <c r="J52" s="1032"/>
      <c r="K52" s="225"/>
      <c r="L52" s="225"/>
      <c r="M52" s="225"/>
      <c r="N52" s="223"/>
      <c r="O52" s="223"/>
      <c r="P52" s="226"/>
    </row>
    <row r="53" spans="1:16" x14ac:dyDescent="0.25">
      <c r="A53" s="985"/>
      <c r="B53" s="986"/>
      <c r="C53" s="986"/>
      <c r="D53" s="987"/>
      <c r="E53" s="110" t="s">
        <v>18</v>
      </c>
      <c r="F53" s="223">
        <v>47</v>
      </c>
      <c r="G53" s="224"/>
      <c r="H53" s="224"/>
      <c r="I53" s="228"/>
      <c r="J53" s="225"/>
      <c r="K53" s="225"/>
      <c r="L53" s="225"/>
      <c r="M53" s="225"/>
      <c r="N53" s="223"/>
      <c r="O53" s="223"/>
      <c r="P53" s="226"/>
    </row>
    <row r="54" spans="1:16" x14ac:dyDescent="0.25">
      <c r="A54" s="969" t="s">
        <v>152</v>
      </c>
      <c r="B54" s="970"/>
      <c r="C54" s="970"/>
      <c r="D54" s="971"/>
      <c r="E54" s="110" t="s">
        <v>22</v>
      </c>
      <c r="F54" s="223"/>
      <c r="G54" s="224"/>
      <c r="H54" s="224"/>
      <c r="I54" s="228"/>
      <c r="J54" s="225"/>
      <c r="K54" s="225"/>
      <c r="L54" s="225"/>
      <c r="M54" s="225"/>
      <c r="N54" s="223"/>
      <c r="O54" s="223"/>
      <c r="P54" s="226"/>
    </row>
    <row r="55" spans="1:16" x14ac:dyDescent="0.25">
      <c r="A55" s="972"/>
      <c r="B55" s="973"/>
      <c r="C55" s="973"/>
      <c r="D55" s="974"/>
      <c r="E55" s="110" t="s">
        <v>18</v>
      </c>
      <c r="F55" s="223">
        <v>103</v>
      </c>
      <c r="G55" s="224"/>
      <c r="H55" s="224"/>
      <c r="I55" s="228"/>
      <c r="J55" s="225"/>
      <c r="K55" s="225"/>
      <c r="L55" s="225"/>
      <c r="M55" s="225"/>
      <c r="N55" s="223"/>
      <c r="O55" s="223"/>
      <c r="P55" s="226"/>
    </row>
    <row r="56" spans="1:16" x14ac:dyDescent="0.25">
      <c r="A56" s="969" t="s">
        <v>101</v>
      </c>
      <c r="B56" s="970"/>
      <c r="C56" s="970"/>
      <c r="D56" s="971"/>
      <c r="E56" s="110" t="s">
        <v>22</v>
      </c>
      <c r="F56" s="223"/>
      <c r="G56" s="224"/>
      <c r="H56" s="224"/>
      <c r="I56" s="228"/>
      <c r="J56" s="225"/>
      <c r="K56" s="225"/>
      <c r="L56" s="225">
        <v>10</v>
      </c>
      <c r="M56" s="225"/>
      <c r="N56" s="223"/>
      <c r="O56" s="223"/>
      <c r="P56" s="226"/>
    </row>
    <row r="57" spans="1:16" x14ac:dyDescent="0.25">
      <c r="A57" s="972"/>
      <c r="B57" s="973"/>
      <c r="C57" s="973"/>
      <c r="D57" s="974"/>
      <c r="E57" s="110" t="s">
        <v>18</v>
      </c>
      <c r="F57" s="223"/>
      <c r="G57" s="224"/>
      <c r="H57" s="224"/>
      <c r="I57" s="228"/>
      <c r="J57" s="225"/>
      <c r="K57" s="225"/>
      <c r="L57" s="225"/>
      <c r="M57" s="225"/>
      <c r="N57" s="223"/>
      <c r="O57" s="223"/>
      <c r="P57" s="226"/>
    </row>
    <row r="58" spans="1:16" x14ac:dyDescent="0.25">
      <c r="A58" s="969" t="s">
        <v>44</v>
      </c>
      <c r="B58" s="970"/>
      <c r="C58" s="970"/>
      <c r="D58" s="971"/>
      <c r="E58" s="110" t="s">
        <v>22</v>
      </c>
      <c r="F58" s="223">
        <v>7</v>
      </c>
      <c r="G58" s="224"/>
      <c r="H58" s="224"/>
      <c r="I58" s="228"/>
      <c r="J58" s="225"/>
      <c r="K58" s="225"/>
      <c r="L58" s="225">
        <v>2</v>
      </c>
      <c r="M58" s="225"/>
      <c r="N58" s="223"/>
      <c r="O58" s="223"/>
      <c r="P58" s="226"/>
    </row>
    <row r="59" spans="1:16" x14ac:dyDescent="0.25">
      <c r="A59" s="972"/>
      <c r="B59" s="973"/>
      <c r="C59" s="973"/>
      <c r="D59" s="974"/>
      <c r="E59" s="110" t="s">
        <v>18</v>
      </c>
      <c r="F59" s="223">
        <v>247</v>
      </c>
      <c r="G59" s="224"/>
      <c r="H59" s="224"/>
      <c r="I59" s="228"/>
      <c r="J59" s="225"/>
      <c r="K59" s="225"/>
      <c r="L59" s="225"/>
      <c r="M59" s="225"/>
      <c r="N59" s="223"/>
      <c r="O59" s="223"/>
      <c r="P59" s="226"/>
    </row>
    <row r="60" spans="1:16" x14ac:dyDescent="0.25">
      <c r="A60" s="1018" t="s">
        <v>61</v>
      </c>
      <c r="B60" s="1018"/>
      <c r="C60" s="1018"/>
      <c r="D60" s="1018"/>
      <c r="E60" s="59" t="s">
        <v>22</v>
      </c>
      <c r="F60" s="46">
        <f>F26+F28+F32+F36+F42+F44+F46+F50+F52+F58</f>
        <v>124</v>
      </c>
      <c r="G60" s="213"/>
      <c r="H60" s="213"/>
      <c r="I60" s="849"/>
      <c r="J60" s="849"/>
      <c r="K60" s="213"/>
      <c r="L60" s="213"/>
      <c r="M60" s="213"/>
      <c r="N60" s="46"/>
      <c r="O60" s="46"/>
      <c r="P60" s="28"/>
    </row>
    <row r="61" spans="1:16" x14ac:dyDescent="0.25">
      <c r="A61" s="1018"/>
      <c r="B61" s="1018"/>
      <c r="C61" s="1018"/>
      <c r="D61" s="1018"/>
      <c r="E61" s="59" t="s">
        <v>18</v>
      </c>
      <c r="F61" s="46">
        <f>F27+F31+F35+F37+F43+F45+F47+F51+F53+F55+F59</f>
        <v>1233</v>
      </c>
      <c r="G61" s="213">
        <f>SUM(G24:G60)</f>
        <v>2</v>
      </c>
      <c r="H61" s="213">
        <f>SUM(H24:H60)</f>
        <v>2</v>
      </c>
      <c r="I61" s="896">
        <f>SUM(I36:I60)</f>
        <v>2</v>
      </c>
      <c r="J61" s="897"/>
      <c r="K61" s="213">
        <v>1</v>
      </c>
      <c r="L61" s="213">
        <f>SUM(L24:L60)</f>
        <v>33</v>
      </c>
      <c r="M61" s="213">
        <f>SUM(M24:M60)</f>
        <v>0</v>
      </c>
      <c r="N61" s="46">
        <f>SUM(N24:N60)</f>
        <v>1</v>
      </c>
      <c r="O61" s="46">
        <f>SUM(O24:O60)</f>
        <v>4</v>
      </c>
      <c r="P61" s="28">
        <f>SUM(P24:P60)</f>
        <v>0</v>
      </c>
    </row>
    <row r="62" spans="1:16" x14ac:dyDescent="0.25">
      <c r="A62" s="222"/>
      <c r="B62" s="1016" t="s">
        <v>124</v>
      </c>
      <c r="C62" s="1016"/>
      <c r="D62" s="222"/>
      <c r="E62" s="37"/>
      <c r="F62" s="38">
        <f>F60+F61</f>
        <v>1357</v>
      </c>
      <c r="G62" s="40"/>
      <c r="H62" s="41"/>
      <c r="I62" s="41"/>
      <c r="J62" s="41"/>
      <c r="K62" s="41"/>
      <c r="L62" s="41"/>
      <c r="M62" s="41"/>
      <c r="N62" s="24"/>
      <c r="O62" s="24"/>
      <c r="P62" s="24"/>
    </row>
    <row r="63" spans="1:16" x14ac:dyDescent="0.25">
      <c r="A63" s="222"/>
      <c r="B63" s="1016" t="s">
        <v>56</v>
      </c>
      <c r="C63" s="1016"/>
      <c r="D63" s="1016"/>
      <c r="E63" s="37"/>
      <c r="F63" s="38">
        <f>F60</f>
        <v>124</v>
      </c>
      <c r="G63" s="40"/>
      <c r="H63" s="41"/>
      <c r="I63" s="41"/>
      <c r="J63" s="41"/>
      <c r="K63" s="41"/>
      <c r="L63" s="41"/>
      <c r="M63" s="41"/>
      <c r="N63" s="24"/>
      <c r="O63" s="24"/>
      <c r="P63" s="24"/>
    </row>
    <row r="64" spans="1:16" ht="15.75" x14ac:dyDescent="0.25">
      <c r="A64" s="1017" t="s">
        <v>57</v>
      </c>
      <c r="B64" s="1017"/>
      <c r="C64" s="1017"/>
      <c r="D64" s="1017"/>
      <c r="E64" s="42"/>
      <c r="F64" s="38">
        <f>F61</f>
        <v>1233</v>
      </c>
      <c r="G64" s="40"/>
      <c r="H64" s="843"/>
      <c r="I64" s="843"/>
      <c r="J64" s="843"/>
      <c r="K64" s="41"/>
      <c r="L64" s="41"/>
      <c r="M64" s="216">
        <v>4</v>
      </c>
      <c r="N64" s="24"/>
      <c r="O64" s="844" t="s">
        <v>125</v>
      </c>
      <c r="P64" s="844"/>
    </row>
    <row r="65" spans="1:16" ht="15.75" x14ac:dyDescent="0.25">
      <c r="A65" s="1016" t="s">
        <v>58</v>
      </c>
      <c r="B65" s="1016"/>
      <c r="C65" s="1016"/>
      <c r="D65" s="1016"/>
      <c r="E65" s="42"/>
      <c r="F65" s="38">
        <f>G61+H61+I61</f>
        <v>6</v>
      </c>
      <c r="G65" s="40"/>
      <c r="H65" s="843"/>
      <c r="I65" s="843"/>
      <c r="J65" s="843"/>
      <c r="K65" s="41"/>
      <c r="L65" s="935">
        <v>1</v>
      </c>
      <c r="M65" s="935"/>
      <c r="N65" s="936" t="s">
        <v>125</v>
      </c>
      <c r="O65" s="936"/>
      <c r="P65" s="936"/>
    </row>
    <row r="66" spans="1:16" ht="15.75" x14ac:dyDescent="0.25">
      <c r="A66" s="1015" t="s">
        <v>60</v>
      </c>
      <c r="B66" s="1015"/>
      <c r="C66" s="1015"/>
      <c r="D66" s="1015"/>
      <c r="E66" s="211"/>
      <c r="F66" s="215">
        <f>K61+M61</f>
        <v>1</v>
      </c>
      <c r="H66" s="841"/>
      <c r="I66" s="841"/>
      <c r="J66" s="841"/>
      <c r="L66" s="937">
        <v>0</v>
      </c>
      <c r="M66" s="937"/>
      <c r="O66" s="836" t="s">
        <v>125</v>
      </c>
      <c r="P66" s="836"/>
    </row>
    <row r="67" spans="1:16" ht="15.75" x14ac:dyDescent="0.25">
      <c r="A67" s="1015" t="s">
        <v>59</v>
      </c>
      <c r="B67" s="1015"/>
      <c r="C67" s="1015"/>
      <c r="D67" s="1015"/>
      <c r="E67" s="211"/>
      <c r="F67" s="215">
        <f>L61</f>
        <v>33</v>
      </c>
      <c r="H67" s="885"/>
      <c r="I67" s="885"/>
      <c r="J67" s="885"/>
      <c r="M67" s="75">
        <v>0</v>
      </c>
      <c r="N67" s="840" t="s">
        <v>125</v>
      </c>
      <c r="O67" s="840"/>
      <c r="P67" s="840"/>
    </row>
    <row r="68" spans="1:16" ht="5.25" customHeight="1" x14ac:dyDescent="0.25">
      <c r="A68" s="221"/>
      <c r="B68" s="221"/>
      <c r="C68" s="221"/>
      <c r="D68" s="221"/>
      <c r="E68" s="211"/>
      <c r="F68" s="215"/>
      <c r="H68" s="215"/>
      <c r="I68" s="215"/>
      <c r="J68" s="215"/>
      <c r="M68" s="75"/>
      <c r="N68" s="210"/>
      <c r="O68" s="210"/>
      <c r="P68" s="210"/>
    </row>
    <row r="69" spans="1:16" x14ac:dyDescent="0.25">
      <c r="A69" s="847" t="s">
        <v>111</v>
      </c>
      <c r="B69" s="847"/>
      <c r="C69" s="847"/>
      <c r="D69" s="847"/>
      <c r="E69" s="847"/>
      <c r="F69" s="847"/>
      <c r="G69" s="847"/>
      <c r="H69" s="847"/>
      <c r="I69" s="847"/>
      <c r="J69" s="847"/>
      <c r="K69" s="847"/>
      <c r="L69" s="847"/>
      <c r="M69" s="847"/>
      <c r="N69" s="847"/>
      <c r="O69" s="847"/>
      <c r="P69" s="847"/>
    </row>
    <row r="70" spans="1:16" ht="3.75" customHeight="1" x14ac:dyDescent="0.25"/>
    <row r="71" spans="1:16" x14ac:dyDescent="0.25">
      <c r="A71" s="1014" t="s">
        <v>63</v>
      </c>
      <c r="B71" s="1014"/>
      <c r="C71" s="1014"/>
    </row>
    <row r="72" spans="1:16" x14ac:dyDescent="0.25">
      <c r="A72" s="836" t="s">
        <v>64</v>
      </c>
      <c r="B72" s="836"/>
      <c r="C72" s="836"/>
      <c r="D72" s="836"/>
      <c r="E72" s="836"/>
      <c r="F72" s="215">
        <f>F64</f>
        <v>1233</v>
      </c>
      <c r="G72" s="836" t="s">
        <v>109</v>
      </c>
      <c r="H72" s="836"/>
      <c r="I72" s="836"/>
      <c r="J72" s="836"/>
      <c r="K72" s="836"/>
      <c r="L72" s="836"/>
      <c r="M72" s="885">
        <f>F72-O61</f>
        <v>1229</v>
      </c>
      <c r="N72" s="885"/>
      <c r="O72" s="44"/>
      <c r="P72" s="44"/>
    </row>
    <row r="73" spans="1:16" x14ac:dyDescent="0.25">
      <c r="A73" s="842" t="s">
        <v>68</v>
      </c>
      <c r="B73" s="842"/>
      <c r="C73" s="842"/>
      <c r="D73" s="842"/>
      <c r="E73" s="842"/>
      <c r="F73" s="215">
        <v>7</v>
      </c>
      <c r="G73" s="836" t="s">
        <v>109</v>
      </c>
      <c r="H73" s="836"/>
      <c r="I73" s="836"/>
      <c r="J73" s="836"/>
      <c r="K73" s="836"/>
      <c r="L73" s="836"/>
      <c r="M73" s="885">
        <v>6</v>
      </c>
      <c r="N73" s="885"/>
      <c r="O73" s="44"/>
      <c r="P73" s="44"/>
    </row>
    <row r="74" spans="1:16" x14ac:dyDescent="0.25">
      <c r="A74" s="842" t="s">
        <v>67</v>
      </c>
      <c r="B74" s="842"/>
      <c r="C74" s="842"/>
      <c r="D74" s="842"/>
      <c r="E74" s="842"/>
      <c r="F74" s="215">
        <f>F66</f>
        <v>1</v>
      </c>
      <c r="G74" s="836" t="s">
        <v>109</v>
      </c>
      <c r="H74" s="836"/>
      <c r="I74" s="836"/>
      <c r="J74" s="836"/>
      <c r="K74" s="836"/>
      <c r="L74" s="836"/>
      <c r="M74" s="885">
        <f>F74</f>
        <v>1</v>
      </c>
      <c r="N74" s="885"/>
      <c r="O74" s="44"/>
      <c r="P74" s="44"/>
    </row>
    <row r="75" spans="1:16" x14ac:dyDescent="0.25">
      <c r="A75" s="836" t="s">
        <v>71</v>
      </c>
      <c r="B75" s="836"/>
      <c r="C75" s="836"/>
      <c r="D75" s="836"/>
      <c r="E75" s="836"/>
      <c r="F75" s="215">
        <f>L61</f>
        <v>33</v>
      </c>
      <c r="G75" s="836" t="s">
        <v>110</v>
      </c>
      <c r="H75" s="836"/>
      <c r="I75" s="836"/>
      <c r="J75" s="836"/>
      <c r="K75" s="836"/>
      <c r="L75" s="836"/>
      <c r="M75" s="885">
        <f>L61-P61</f>
        <v>33</v>
      </c>
      <c r="N75" s="885"/>
      <c r="O75" s="44"/>
      <c r="P75" s="44"/>
    </row>
    <row r="76" spans="1:16" ht="4.5" customHeight="1" x14ac:dyDescent="0.25">
      <c r="A76" s="221"/>
      <c r="B76" s="221"/>
      <c r="C76" s="221"/>
      <c r="D76" s="221"/>
      <c r="E76" s="215"/>
      <c r="F76" s="215"/>
      <c r="G76" s="208"/>
      <c r="H76" s="208"/>
      <c r="I76" s="208"/>
      <c r="J76" s="208"/>
      <c r="K76" s="208"/>
      <c r="L76" s="208"/>
      <c r="M76" s="215"/>
      <c r="N76" s="215"/>
      <c r="O76" s="44"/>
      <c r="P76" s="44"/>
    </row>
    <row r="77" spans="1:16" x14ac:dyDescent="0.25">
      <c r="A77" s="1014" t="s">
        <v>74</v>
      </c>
      <c r="B77" s="1014"/>
      <c r="C77" s="1014"/>
      <c r="D77" s="1014"/>
    </row>
    <row r="78" spans="1:16" x14ac:dyDescent="0.25">
      <c r="A78" s="1015" t="s">
        <v>128</v>
      </c>
      <c r="B78" s="1015"/>
      <c r="C78" s="1015"/>
    </row>
    <row r="79" spans="1:16" x14ac:dyDescent="0.25">
      <c r="A79" s="1015" t="s">
        <v>76</v>
      </c>
      <c r="B79" s="1015"/>
      <c r="C79" s="1015"/>
    </row>
    <row r="80" spans="1:16" x14ac:dyDescent="0.25">
      <c r="A80" s="836" t="s">
        <v>77</v>
      </c>
      <c r="B80" s="836"/>
      <c r="C80" s="836"/>
      <c r="D80" s="836"/>
      <c r="E80" s="836"/>
    </row>
    <row r="81" spans="1:16" x14ac:dyDescent="0.25">
      <c r="A81" s="1015" t="s">
        <v>78</v>
      </c>
      <c r="B81" s="1015"/>
      <c r="C81" s="1015"/>
    </row>
    <row r="82" spans="1:16" x14ac:dyDescent="0.25">
      <c r="A82" s="1014" t="s">
        <v>79</v>
      </c>
      <c r="B82" s="1014"/>
      <c r="C82" s="1014"/>
    </row>
    <row r="83" spans="1:16" x14ac:dyDescent="0.25">
      <c r="A83" s="836" t="s">
        <v>80</v>
      </c>
      <c r="B83" s="836"/>
      <c r="C83" s="836"/>
      <c r="D83" s="836"/>
      <c r="E83" s="836"/>
      <c r="F83" s="836"/>
      <c r="G83" s="836"/>
      <c r="H83" s="836"/>
      <c r="I83" s="836"/>
      <c r="J83" s="836"/>
      <c r="K83" s="836"/>
      <c r="L83" s="836"/>
      <c r="M83" s="836"/>
      <c r="N83" s="836"/>
    </row>
    <row r="84" spans="1:16" ht="6.75" customHeight="1" x14ac:dyDescent="0.25">
      <c r="A84" s="836"/>
      <c r="B84" s="836"/>
      <c r="C84" s="836"/>
      <c r="D84" s="836"/>
      <c r="E84" s="836"/>
      <c r="F84" s="836"/>
      <c r="G84" s="836"/>
      <c r="H84" s="836"/>
      <c r="I84" s="836"/>
      <c r="J84" s="836"/>
      <c r="K84" s="836"/>
      <c r="L84" s="836"/>
      <c r="M84" s="836"/>
      <c r="N84" s="836"/>
    </row>
    <row r="85" spans="1:16" x14ac:dyDescent="0.25">
      <c r="A85" s="836" t="s">
        <v>129</v>
      </c>
      <c r="B85" s="836"/>
      <c r="C85" s="836"/>
      <c r="D85" s="836"/>
      <c r="E85" s="836"/>
      <c r="F85" s="836"/>
      <c r="G85" s="836"/>
      <c r="H85" s="836"/>
      <c r="I85" s="836"/>
      <c r="J85" s="836"/>
      <c r="K85" s="836"/>
      <c r="L85" s="836"/>
      <c r="M85" s="836"/>
      <c r="N85" s="836"/>
      <c r="O85" s="836"/>
      <c r="P85" s="836"/>
    </row>
    <row r="86" spans="1:16" ht="4.5" customHeight="1" x14ac:dyDescent="0.25"/>
    <row r="88" spans="1:16" x14ac:dyDescent="0.25">
      <c r="A88" s="836" t="s">
        <v>83</v>
      </c>
      <c r="B88" s="836"/>
      <c r="C88" s="836"/>
      <c r="D88" s="836"/>
      <c r="E88" s="836"/>
      <c r="F88" s="836"/>
      <c r="G88" s="836"/>
      <c r="H88" s="836"/>
      <c r="L88" s="836" t="s">
        <v>84</v>
      </c>
      <c r="M88" s="836"/>
      <c r="N88" s="836"/>
      <c r="O88" s="836"/>
      <c r="P88" s="836"/>
    </row>
    <row r="89" spans="1:16" ht="5.25" customHeight="1" x14ac:dyDescent="0.25">
      <c r="L89" s="208"/>
      <c r="M89" s="208"/>
      <c r="N89" s="208"/>
      <c r="O89" s="208"/>
      <c r="P89" s="208"/>
    </row>
    <row r="90" spans="1:16" x14ac:dyDescent="0.25">
      <c r="A90" s="839" t="s">
        <v>164</v>
      </c>
      <c r="B90" s="839"/>
      <c r="C90" s="839"/>
      <c r="D90" s="839"/>
      <c r="E90" s="839"/>
      <c r="L90" s="836"/>
      <c r="M90" s="836"/>
      <c r="N90" s="836"/>
      <c r="O90" s="836"/>
      <c r="P90" s="836"/>
    </row>
    <row r="91" spans="1:16" ht="29.25" customHeight="1" x14ac:dyDescent="0.25">
      <c r="A91" s="1033" t="s">
        <v>165</v>
      </c>
      <c r="B91" s="1033"/>
      <c r="C91" s="1033"/>
      <c r="D91" s="1033"/>
      <c r="E91" s="1033"/>
      <c r="F91" s="1033"/>
      <c r="G91" s="1033"/>
      <c r="L91" s="836" t="s">
        <v>87</v>
      </c>
      <c r="M91" s="836"/>
      <c r="N91" s="836"/>
      <c r="O91" s="836"/>
      <c r="P91" s="208"/>
    </row>
    <row r="92" spans="1:16" ht="4.5" customHeight="1" x14ac:dyDescent="0.25">
      <c r="A92" s="221"/>
      <c r="B92" s="221"/>
      <c r="C92" s="221"/>
      <c r="D92" s="221"/>
      <c r="E92" s="208"/>
      <c r="P92" s="208"/>
    </row>
    <row r="93" spans="1:16" ht="7.5" customHeight="1" x14ac:dyDescent="0.25">
      <c r="L93" s="208"/>
      <c r="M93" s="208"/>
      <c r="N93" s="208"/>
      <c r="O93" s="208"/>
      <c r="P93" s="208"/>
    </row>
    <row r="94" spans="1:16" x14ac:dyDescent="0.25">
      <c r="A94" s="836" t="s">
        <v>88</v>
      </c>
      <c r="B94" s="836"/>
      <c r="C94" s="836"/>
      <c r="D94" s="836"/>
      <c r="E94" s="836"/>
      <c r="L94" s="836" t="s">
        <v>130</v>
      </c>
      <c r="M94" s="836"/>
      <c r="N94" s="836"/>
      <c r="O94" s="836"/>
      <c r="P94" s="836"/>
    </row>
  </sheetData>
  <mergeCells count="99">
    <mergeCell ref="A91:G91"/>
    <mergeCell ref="A20:P20"/>
    <mergeCell ref="A2:P2"/>
    <mergeCell ref="A4:P4"/>
    <mergeCell ref="A6:F6"/>
    <mergeCell ref="A7:D7"/>
    <mergeCell ref="A9:F9"/>
    <mergeCell ref="A11:E11"/>
    <mergeCell ref="F11:P12"/>
    <mergeCell ref="A14:E14"/>
    <mergeCell ref="F14:P14"/>
    <mergeCell ref="A16:E16"/>
    <mergeCell ref="F16:P16"/>
    <mergeCell ref="A18:P18"/>
    <mergeCell ref="A30:D31"/>
    <mergeCell ref="A22:D23"/>
    <mergeCell ref="E22:F22"/>
    <mergeCell ref="G22:L22"/>
    <mergeCell ref="M22:P22"/>
    <mergeCell ref="E23:F23"/>
    <mergeCell ref="I23:J23"/>
    <mergeCell ref="A24:D25"/>
    <mergeCell ref="I24:J24"/>
    <mergeCell ref="I25:J25"/>
    <mergeCell ref="A26:D27"/>
    <mergeCell ref="A28:D29"/>
    <mergeCell ref="A46:D47"/>
    <mergeCell ref="I46:J46"/>
    <mergeCell ref="I47:J47"/>
    <mergeCell ref="A36:D37"/>
    <mergeCell ref="I36:J36"/>
    <mergeCell ref="A38:D39"/>
    <mergeCell ref="I38:J38"/>
    <mergeCell ref="I39:J39"/>
    <mergeCell ref="A40:D41"/>
    <mergeCell ref="A42:D43"/>
    <mergeCell ref="I42:J42"/>
    <mergeCell ref="I43:J43"/>
    <mergeCell ref="A44:D45"/>
    <mergeCell ref="A52:D53"/>
    <mergeCell ref="I52:J52"/>
    <mergeCell ref="A54:D55"/>
    <mergeCell ref="A48:D49"/>
    <mergeCell ref="A50:D51"/>
    <mergeCell ref="I51:J51"/>
    <mergeCell ref="A60:D61"/>
    <mergeCell ref="I60:J60"/>
    <mergeCell ref="I61:J61"/>
    <mergeCell ref="B62:C62"/>
    <mergeCell ref="A56:D57"/>
    <mergeCell ref="A58:D59"/>
    <mergeCell ref="B63:D63"/>
    <mergeCell ref="A64:D64"/>
    <mergeCell ref="H64:J64"/>
    <mergeCell ref="O64:P64"/>
    <mergeCell ref="A65:D65"/>
    <mergeCell ref="H65:J65"/>
    <mergeCell ref="L65:M65"/>
    <mergeCell ref="N65:P65"/>
    <mergeCell ref="A66:D66"/>
    <mergeCell ref="H66:J66"/>
    <mergeCell ref="L66:M66"/>
    <mergeCell ref="O66:P66"/>
    <mergeCell ref="A67:D67"/>
    <mergeCell ref="H67:J67"/>
    <mergeCell ref="N67:P67"/>
    <mergeCell ref="M74:N74"/>
    <mergeCell ref="A75:E75"/>
    <mergeCell ref="G75:L75"/>
    <mergeCell ref="M75:N75"/>
    <mergeCell ref="A69:P69"/>
    <mergeCell ref="A71:C71"/>
    <mergeCell ref="A72:E72"/>
    <mergeCell ref="G72:L72"/>
    <mergeCell ref="M72:N72"/>
    <mergeCell ref="A73:E73"/>
    <mergeCell ref="G73:L73"/>
    <mergeCell ref="M73:N73"/>
    <mergeCell ref="A80:E80"/>
    <mergeCell ref="A81:C81"/>
    <mergeCell ref="A82:C82"/>
    <mergeCell ref="A74:E74"/>
    <mergeCell ref="G74:L74"/>
    <mergeCell ref="L91:O91"/>
    <mergeCell ref="A94:E94"/>
    <mergeCell ref="L94:P94"/>
    <mergeCell ref="A32:D33"/>
    <mergeCell ref="A34:C35"/>
    <mergeCell ref="I50:J50"/>
    <mergeCell ref="A83:N83"/>
    <mergeCell ref="A84:N84"/>
    <mergeCell ref="A85:P85"/>
    <mergeCell ref="A88:H88"/>
    <mergeCell ref="L88:P88"/>
    <mergeCell ref="A90:E90"/>
    <mergeCell ref="L90:P90"/>
    <mergeCell ref="A77:D77"/>
    <mergeCell ref="A78:C78"/>
    <mergeCell ref="A79:C7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31</vt:i4>
      </vt:variant>
    </vt:vector>
  </HeadingPairs>
  <TitlesOfParts>
    <vt:vector size="31" baseType="lpstr">
      <vt:lpstr>протокол 3</vt:lpstr>
      <vt:lpstr>протокол 4</vt:lpstr>
      <vt:lpstr>протокол 5</vt:lpstr>
      <vt:lpstr>протокол 6</vt:lpstr>
      <vt:lpstr>протокол 7</vt:lpstr>
      <vt:lpstr>протокол 8</vt:lpstr>
      <vt:lpstr>протокол 9</vt:lpstr>
      <vt:lpstr>протокол 10</vt:lpstr>
      <vt:lpstr>протокол 11</vt:lpstr>
      <vt:lpstr>протокол 12 </vt:lpstr>
      <vt:lpstr>протокол 13</vt:lpstr>
      <vt:lpstr>протокол 14 </vt:lpstr>
      <vt:lpstr>протокол 15</vt:lpstr>
      <vt:lpstr>протокол 16</vt:lpstr>
      <vt:lpstr>протокол № 17</vt:lpstr>
      <vt:lpstr>протокол № 18</vt:lpstr>
      <vt:lpstr>протокол 19 </vt:lpstr>
      <vt:lpstr>протокол 20</vt:lpstr>
      <vt:lpstr>протокол 21</vt:lpstr>
      <vt:lpstr>протокол № 23 </vt:lpstr>
      <vt:lpstr>пр. №1 2013 </vt:lpstr>
      <vt:lpstr>№1 11.01.2022</vt:lpstr>
      <vt:lpstr>№2 27.02.2022</vt:lpstr>
      <vt:lpstr>№3 22.02.2022</vt:lpstr>
      <vt:lpstr>№4 22.04.2022</vt:lpstr>
      <vt:lpstr>№5 20.05.2022</vt:lpstr>
      <vt:lpstr>№6 24.06.2022</vt:lpstr>
      <vt:lpstr>№7 19.08.2022</vt:lpstr>
      <vt:lpstr>№8 03.09.2022</vt:lpstr>
      <vt:lpstr>№9 18.11.2022</vt:lpstr>
      <vt:lpstr>№10 16.12.2022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2023-01-24T07:17:19Z</dcterms:modified>
</cp:coreProperties>
</file>