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5" windowWidth="14805" windowHeight="7050"/>
  </bookViews>
  <sheets>
    <sheet name="Лист1" sheetId="1" r:id="rId1"/>
  </sheets>
  <calcPr calcId="145621" iterate="1"/>
</workbook>
</file>

<file path=xl/calcChain.xml><?xml version="1.0" encoding="utf-8"?>
<calcChain xmlns="http://schemas.openxmlformats.org/spreadsheetml/2006/main">
  <c r="I137" i="1" l="1"/>
  <c r="H137" i="1"/>
  <c r="H132" i="1"/>
  <c r="I132" i="1"/>
  <c r="G132" i="1"/>
  <c r="F135" i="1"/>
  <c r="G135" i="1"/>
  <c r="H135" i="1"/>
  <c r="I135" i="1"/>
  <c r="E135" i="1"/>
  <c r="G114" i="1"/>
  <c r="G76" i="1" l="1"/>
  <c r="G52" i="1"/>
  <c r="G31" i="1"/>
  <c r="G22" i="1"/>
  <c r="G16" i="1"/>
  <c r="G14" i="1" s="1"/>
  <c r="F112" i="1" l="1"/>
  <c r="F109" i="1"/>
  <c r="G109" i="1"/>
  <c r="H109" i="1"/>
  <c r="I109" i="1"/>
  <c r="F108" i="1"/>
  <c r="F110" i="1" s="1"/>
  <c r="G108" i="1"/>
  <c r="G110" i="1" s="1"/>
  <c r="H108" i="1"/>
  <c r="H110" i="1" s="1"/>
  <c r="I108" i="1"/>
  <c r="I110" i="1" s="1"/>
  <c r="F106" i="1"/>
  <c r="F107" i="1" s="1"/>
  <c r="G106" i="1"/>
  <c r="H106" i="1"/>
  <c r="I106" i="1"/>
  <c r="I105" i="1"/>
  <c r="I107" i="1" s="1"/>
  <c r="F105" i="1"/>
  <c r="G105" i="1"/>
  <c r="G107" i="1" s="1"/>
  <c r="H105" i="1"/>
  <c r="H107" i="1" s="1"/>
  <c r="F103" i="1"/>
  <c r="F140" i="1" s="1"/>
  <c r="G103" i="1"/>
  <c r="H103" i="1"/>
  <c r="I103" i="1"/>
  <c r="F102" i="1"/>
  <c r="F139" i="1" s="1"/>
  <c r="G102" i="1"/>
  <c r="H102" i="1"/>
  <c r="I102" i="1"/>
  <c r="I104" i="1" s="1"/>
  <c r="F101" i="1"/>
  <c r="F100" i="1"/>
  <c r="G100" i="1"/>
  <c r="F99" i="1"/>
  <c r="G99" i="1"/>
  <c r="H99" i="1"/>
  <c r="I99" i="1"/>
  <c r="F98" i="1"/>
  <c r="G98" i="1"/>
  <c r="F96" i="1"/>
  <c r="G96" i="1"/>
  <c r="F95" i="1"/>
  <c r="G95" i="1"/>
  <c r="H95" i="1"/>
  <c r="I95" i="1"/>
  <c r="F94" i="1"/>
  <c r="G94" i="1"/>
  <c r="G112" i="1" s="1"/>
  <c r="H94" i="1"/>
  <c r="H98" i="1" s="1"/>
  <c r="I94" i="1"/>
  <c r="I98" i="1" s="1"/>
  <c r="G89" i="1"/>
  <c r="H89" i="1"/>
  <c r="I89" i="1"/>
  <c r="F89" i="1"/>
  <c r="F74" i="1"/>
  <c r="G74" i="1"/>
  <c r="G86" i="1" s="1"/>
  <c r="H74" i="1"/>
  <c r="H86" i="1" s="1"/>
  <c r="I76" i="1"/>
  <c r="I88" i="1" s="1"/>
  <c r="H76" i="1"/>
  <c r="H88" i="1" s="1"/>
  <c r="G88" i="1"/>
  <c r="F149" i="1"/>
  <c r="G149" i="1"/>
  <c r="H149" i="1"/>
  <c r="I149" i="1"/>
  <c r="F148" i="1"/>
  <c r="F150" i="1" s="1"/>
  <c r="G148" i="1"/>
  <c r="G150" i="1" s="1"/>
  <c r="H148" i="1"/>
  <c r="H150" i="1" s="1"/>
  <c r="I148" i="1"/>
  <c r="I150" i="1" s="1"/>
  <c r="I140" i="1"/>
  <c r="F136" i="1"/>
  <c r="G136" i="1"/>
  <c r="F133" i="1"/>
  <c r="G133" i="1"/>
  <c r="H133" i="1"/>
  <c r="I133" i="1"/>
  <c r="F118" i="1"/>
  <c r="G118" i="1"/>
  <c r="H118" i="1"/>
  <c r="I118" i="1"/>
  <c r="F88" i="1"/>
  <c r="F87" i="1"/>
  <c r="G87" i="1"/>
  <c r="H87" i="1"/>
  <c r="I87" i="1"/>
  <c r="F80" i="1"/>
  <c r="G80" i="1"/>
  <c r="H80" i="1"/>
  <c r="I80" i="1"/>
  <c r="F77" i="1"/>
  <c r="G77" i="1"/>
  <c r="H77" i="1"/>
  <c r="I77" i="1"/>
  <c r="F29" i="1"/>
  <c r="F14" i="1"/>
  <c r="E149" i="1"/>
  <c r="E148" i="1"/>
  <c r="E150" i="1" s="1"/>
  <c r="F147" i="1"/>
  <c r="G147" i="1"/>
  <c r="H147" i="1"/>
  <c r="I147" i="1"/>
  <c r="F144" i="1"/>
  <c r="G144" i="1"/>
  <c r="H144" i="1"/>
  <c r="I144" i="1"/>
  <c r="F83" i="1"/>
  <c r="F86" i="1" s="1"/>
  <c r="G83" i="1"/>
  <c r="H83" i="1"/>
  <c r="I83" i="1"/>
  <c r="F71" i="1"/>
  <c r="G71" i="1"/>
  <c r="H71" i="1"/>
  <c r="I71" i="1"/>
  <c r="F68" i="1"/>
  <c r="G68" i="1"/>
  <c r="H68" i="1"/>
  <c r="I68" i="1"/>
  <c r="F67" i="1"/>
  <c r="G67" i="1"/>
  <c r="H67" i="1"/>
  <c r="I67" i="1"/>
  <c r="F66" i="1"/>
  <c r="G66" i="1"/>
  <c r="H66" i="1"/>
  <c r="I66" i="1"/>
  <c r="F62" i="1"/>
  <c r="G62" i="1"/>
  <c r="H62" i="1"/>
  <c r="I62" i="1"/>
  <c r="F59" i="1"/>
  <c r="F65" i="1" s="1"/>
  <c r="G59" i="1"/>
  <c r="G65" i="1" s="1"/>
  <c r="H59" i="1"/>
  <c r="H65" i="1" s="1"/>
  <c r="I59" i="1"/>
  <c r="I65" i="1" s="1"/>
  <c r="F58" i="1"/>
  <c r="G58" i="1"/>
  <c r="F57" i="1"/>
  <c r="G57" i="1"/>
  <c r="H57" i="1"/>
  <c r="I57" i="1"/>
  <c r="F53" i="1"/>
  <c r="G53" i="1"/>
  <c r="H53" i="1"/>
  <c r="I53" i="1"/>
  <c r="F50" i="1"/>
  <c r="F56" i="1" s="1"/>
  <c r="G50" i="1"/>
  <c r="G93" i="1" s="1"/>
  <c r="I52" i="1"/>
  <c r="I58" i="1" s="1"/>
  <c r="H52" i="1"/>
  <c r="H58" i="1" s="1"/>
  <c r="F48" i="1"/>
  <c r="G48" i="1"/>
  <c r="H48" i="1"/>
  <c r="I48" i="1"/>
  <c r="I47" i="1"/>
  <c r="F47" i="1"/>
  <c r="G47" i="1"/>
  <c r="H47" i="1"/>
  <c r="F43" i="1"/>
  <c r="F46" i="1" s="1"/>
  <c r="G43" i="1"/>
  <c r="G46" i="1" s="1"/>
  <c r="H43" i="1"/>
  <c r="H46" i="1" s="1"/>
  <c r="I43" i="1"/>
  <c r="I46" i="1" s="1"/>
  <c r="F41" i="1"/>
  <c r="G41" i="1"/>
  <c r="H41" i="1"/>
  <c r="I41" i="1"/>
  <c r="F40" i="1"/>
  <c r="G40" i="1"/>
  <c r="H40" i="1"/>
  <c r="I40" i="1"/>
  <c r="I139" i="1" s="1"/>
  <c r="F39" i="1"/>
  <c r="G39" i="1"/>
  <c r="G38" i="1"/>
  <c r="F37" i="1"/>
  <c r="G37" i="1"/>
  <c r="H37" i="1"/>
  <c r="H136" i="1" s="1"/>
  <c r="I37" i="1"/>
  <c r="I136" i="1" s="1"/>
  <c r="G34" i="1"/>
  <c r="F33" i="1"/>
  <c r="F113" i="1" s="1"/>
  <c r="G33" i="1"/>
  <c r="G113" i="1" s="1"/>
  <c r="H33" i="1"/>
  <c r="I33" i="1"/>
  <c r="I31" i="1"/>
  <c r="I29" i="1" s="1"/>
  <c r="H31" i="1"/>
  <c r="H29" i="1" s="1"/>
  <c r="G29" i="1"/>
  <c r="F27" i="1"/>
  <c r="G27" i="1"/>
  <c r="G28" i="1"/>
  <c r="E28" i="1"/>
  <c r="F23" i="1"/>
  <c r="G23" i="1"/>
  <c r="H23" i="1"/>
  <c r="H39" i="1" s="1"/>
  <c r="I23" i="1"/>
  <c r="I39" i="1" s="1"/>
  <c r="G20" i="1"/>
  <c r="F22" i="1"/>
  <c r="H22" i="1" s="1"/>
  <c r="H20" i="1" s="1"/>
  <c r="F17" i="1"/>
  <c r="G17" i="1"/>
  <c r="H17" i="1"/>
  <c r="I17" i="1"/>
  <c r="I16" i="1"/>
  <c r="I14" i="1" s="1"/>
  <c r="H16" i="1"/>
  <c r="H14" i="1" s="1"/>
  <c r="I113" i="1" l="1"/>
  <c r="H113" i="1"/>
  <c r="I112" i="1"/>
  <c r="H112" i="1"/>
  <c r="F104" i="1"/>
  <c r="F38" i="1"/>
  <c r="F137" i="1" s="1"/>
  <c r="G32" i="1"/>
  <c r="G56" i="1"/>
  <c r="G101" i="1"/>
  <c r="H139" i="1"/>
  <c r="H141" i="1" s="1"/>
  <c r="H140" i="1"/>
  <c r="H104" i="1"/>
  <c r="F36" i="1"/>
  <c r="F34" i="1"/>
  <c r="F114" i="1" s="1"/>
  <c r="H114" i="1" s="1"/>
  <c r="F93" i="1"/>
  <c r="G139" i="1"/>
  <c r="G140" i="1"/>
  <c r="G141" i="1" s="1"/>
  <c r="G104" i="1"/>
  <c r="I100" i="1"/>
  <c r="I101" i="1" s="1"/>
  <c r="I96" i="1"/>
  <c r="I74" i="1"/>
  <c r="I86" i="1" s="1"/>
  <c r="G111" i="1"/>
  <c r="I111" i="1" s="1"/>
  <c r="H96" i="1"/>
  <c r="H100" i="1"/>
  <c r="H101" i="1" s="1"/>
  <c r="G36" i="1"/>
  <c r="G137" i="1"/>
  <c r="G138" i="1" s="1"/>
  <c r="F138" i="1"/>
  <c r="F141" i="1"/>
  <c r="I141" i="1"/>
  <c r="I50" i="1"/>
  <c r="H50" i="1"/>
  <c r="H36" i="1"/>
  <c r="F32" i="1"/>
  <c r="F111" i="1" s="1"/>
  <c r="H111" i="1" s="1"/>
  <c r="H32" i="1"/>
  <c r="H34" i="1"/>
  <c r="H38" i="1"/>
  <c r="I22" i="1"/>
  <c r="I20" i="1" s="1"/>
  <c r="I32" i="1" s="1"/>
  <c r="G26" i="1"/>
  <c r="F20" i="1"/>
  <c r="F28" i="1"/>
  <c r="F26" i="1" s="1"/>
  <c r="H28" i="1"/>
  <c r="H26" i="1" s="1"/>
  <c r="E146" i="1"/>
  <c r="E145" i="1"/>
  <c r="E147" i="1" s="1"/>
  <c r="E118" i="1"/>
  <c r="E100" i="1"/>
  <c r="E99" i="1"/>
  <c r="E110" i="1"/>
  <c r="E109" i="1"/>
  <c r="E108" i="1"/>
  <c r="E106" i="1"/>
  <c r="E105" i="1"/>
  <c r="E103" i="1"/>
  <c r="E102" i="1"/>
  <c r="E104" i="1" s="1"/>
  <c r="E95" i="1"/>
  <c r="E96" i="1"/>
  <c r="E94" i="1"/>
  <c r="E112" i="1" s="1"/>
  <c r="E130" i="1" s="1"/>
  <c r="E89" i="1"/>
  <c r="E88" i="1"/>
  <c r="E87" i="1"/>
  <c r="E83" i="1"/>
  <c r="E80" i="1"/>
  <c r="E77" i="1"/>
  <c r="E74" i="1"/>
  <c r="E71" i="1"/>
  <c r="E68" i="1"/>
  <c r="E67" i="1"/>
  <c r="E66" i="1"/>
  <c r="E59" i="1"/>
  <c r="E62" i="1"/>
  <c r="E58" i="1"/>
  <c r="E57" i="1"/>
  <c r="E53" i="1"/>
  <c r="E50" i="1"/>
  <c r="E48" i="1"/>
  <c r="E143" i="1" s="1"/>
  <c r="E47" i="1"/>
  <c r="E43" i="1"/>
  <c r="E46" i="1" s="1"/>
  <c r="E41" i="1"/>
  <c r="E38" i="1"/>
  <c r="E137" i="1" s="1"/>
  <c r="E37" i="1"/>
  <c r="E136" i="1" s="1"/>
  <c r="E34" i="1"/>
  <c r="E33" i="1"/>
  <c r="E29" i="1"/>
  <c r="E27" i="1"/>
  <c r="E23" i="1"/>
  <c r="E39" i="1" s="1"/>
  <c r="E20" i="1"/>
  <c r="E17" i="1"/>
  <c r="E14" i="1"/>
  <c r="E107" i="1" l="1"/>
  <c r="E113" i="1"/>
  <c r="E131" i="1" s="1"/>
  <c r="E133" i="1" s="1"/>
  <c r="E114" i="1"/>
  <c r="E132" i="1" s="1"/>
  <c r="E93" i="1"/>
  <c r="E140" i="1"/>
  <c r="I114" i="1"/>
  <c r="E138" i="1"/>
  <c r="H138" i="1"/>
  <c r="H56" i="1"/>
  <c r="H93" i="1"/>
  <c r="I56" i="1"/>
  <c r="I93" i="1"/>
  <c r="I36" i="1"/>
  <c r="I34" i="1"/>
  <c r="I38" i="1"/>
  <c r="I138" i="1" s="1"/>
  <c r="E144" i="1"/>
  <c r="E98" i="1"/>
  <c r="E101" i="1" s="1"/>
  <c r="I28" i="1"/>
  <c r="I26" i="1" s="1"/>
  <c r="E86" i="1"/>
  <c r="E56" i="1"/>
  <c r="E65" i="1"/>
  <c r="E32" i="1"/>
  <c r="E111" i="1" s="1"/>
  <c r="E26" i="1"/>
  <c r="E36" i="1"/>
  <c r="E40" i="1"/>
  <c r="E139" i="1" s="1"/>
  <c r="E141" i="1" s="1"/>
</calcChain>
</file>

<file path=xl/sharedStrings.xml><?xml version="1.0" encoding="utf-8"?>
<sst xmlns="http://schemas.openxmlformats.org/spreadsheetml/2006/main" count="327" uniqueCount="99">
  <si>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</si>
  <si>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</si>
  <si>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</si>
  <si>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</si>
  <si>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</si>
  <si>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</si>
  <si>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</si>
  <si>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</si>
  <si>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</si>
  <si>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</si>
  <si>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</si>
  <si>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</si>
  <si>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</si>
  <si>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</si>
  <si>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</si>
  <si>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Фактическое значение за отчетный период</t>
  </si>
  <si>
    <t>ДЖКиСК</t>
  </si>
  <si>
    <t>ДМСиГ</t>
  </si>
  <si>
    <t>Инвестиции в объекты муниципальной собственности</t>
  </si>
  <si>
    <t>Всего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</si>
  <si>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</si>
  <si>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</si>
  <si>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</si>
  <si>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Оплата производится по факту выполненных работ, оказанных услуг</t>
  </si>
  <si>
    <t>Автомобильные дороги, транспорт и городская среда</t>
  </si>
  <si>
    <t>Подпрограмма 1 «Развитие сети автомобильных дорог и транспорта»</t>
  </si>
  <si>
    <t>1.1.</t>
  </si>
  <si>
    <t>1.2.</t>
  </si>
  <si>
    <t>1.3.</t>
  </si>
  <si>
    <t>1.4.</t>
  </si>
  <si>
    <t>Итого по подпрограмме 1</t>
  </si>
  <si>
    <t>Подпрограмма 2. «Формирование законопослушного поведения участников дорожного движения»</t>
  </si>
  <si>
    <t>2.1.</t>
  </si>
  <si>
    <t xml:space="preserve">Отдел ГОиЧС, транспорту 
и связи администрации города Югорска
</t>
  </si>
  <si>
    <t>Подпрограмма 3. «Формирование комфортной городской среды»</t>
  </si>
  <si>
    <t>3.1.</t>
  </si>
  <si>
    <t>3.2.</t>
  </si>
  <si>
    <t>3.3.</t>
  </si>
  <si>
    <t>3.4.</t>
  </si>
  <si>
    <t>3.5.</t>
  </si>
  <si>
    <t>3.6.</t>
  </si>
  <si>
    <t xml:space="preserve">Участие в реализации Федерального проекта «Формирование комфортной городской среды»   </t>
  </si>
  <si>
    <t>Управление бухгалтерского учета и отчетности администрации города Югорска</t>
  </si>
  <si>
    <t>Управление социальной политики администрации города Югорска</t>
  </si>
  <si>
    <t>Итого по подпрограмме 3</t>
  </si>
  <si>
    <t>федеральный бюджет</t>
  </si>
  <si>
    <t xml:space="preserve">ВСЕГО ПО МУНИЦИПАЛЬНОЙ ПРОГРАММЕ
</t>
  </si>
  <si>
    <t xml:space="preserve">Проекты, портфели проектов, направленные,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 реализуемых в составе муниципальной программы
</t>
  </si>
  <si>
    <t>в том числе инвестиции в объекты муниципальной собственности</t>
  </si>
  <si>
    <t xml:space="preserve">Инвестиции в объекты муниципальной собственности 
(за исключением инвестиций в объекты муниципальной собственности по проектам, портфелям проектов)
</t>
  </si>
  <si>
    <t xml:space="preserve">Прочие расходы
</t>
  </si>
  <si>
    <t xml:space="preserve">Ответственный исполнитель
</t>
  </si>
  <si>
    <t xml:space="preserve">  Департамент жилищно-коммунального и строительного комплекса администрации города Югорска</t>
  </si>
  <si>
    <t>Соисполнитель 1</t>
  </si>
  <si>
    <t>Департамент муниципальной собственности и градостроительства администрации города Югорска</t>
  </si>
  <si>
    <t>Соисполнитель 2</t>
  </si>
  <si>
    <t>Отдел ГОиЧС, транспорту и связи администрации города Югорска</t>
  </si>
  <si>
    <t xml:space="preserve">Соисполнитель 3
</t>
  </si>
  <si>
    <t xml:space="preserve">  Управление бухгалтерского учета и отчетности администрации города Югорска</t>
  </si>
  <si>
    <t xml:space="preserve">Соисполнитель 4
</t>
  </si>
  <si>
    <t xml:space="preserve">                      (наименование программы)</t>
  </si>
  <si>
    <t xml:space="preserve">                  (ответственный исполнитель)</t>
  </si>
  <si>
    <t>Оплата производится по факту оказанных услуг</t>
  </si>
  <si>
    <t>Оплата производится по факту выполненных работ</t>
  </si>
  <si>
    <t>Департамент жилищно-коммунального и строительного комплекса администрации города Югорска</t>
  </si>
  <si>
    <t>Номер основного мероприятия</t>
  </si>
  <si>
    <t>Основные  мероприятия муниципальной программы (их связь с целевыми показателями муниципальной программы)</t>
  </si>
  <si>
    <t>Оказание услуг 
по осуществлению пассажирских перевозок по маршрутам регулярного сообщения (1)</t>
  </si>
  <si>
    <t>Выполнение мероприятий по разработке программ, нормативных документов в сфере дорожной деятельности (2-11)</t>
  </si>
  <si>
    <t>Выполнение работ по строительству (реконструкции), капитальному ремонту 
и ремонту автомобильных дорог общего пользования местного значения (2,3)</t>
  </si>
  <si>
    <t>Итого по мероприятию 1.3.</t>
  </si>
  <si>
    <t>Текущее содержание городских дорог  (4)</t>
  </si>
  <si>
    <t>Реализация мероприятий, направленных 
на формирование законопослушного поведения участников дорожного движения      (5-12)</t>
  </si>
  <si>
    <t>Итого по подпрограмме 2</t>
  </si>
  <si>
    <t xml:space="preserve">Выполнение работ 
по благоустройству (13-15)
</t>
  </si>
  <si>
    <t>Итого по мероприятию 3.1.</t>
  </si>
  <si>
    <t>Итого по мероприятию 3.2.</t>
  </si>
  <si>
    <t>Санитарный отлов безнадзорных и бродячих  животных (17)</t>
  </si>
  <si>
    <t>Информирование населения о благоустройстве (15)</t>
  </si>
  <si>
    <t>Демонтаж информационных конструкций (16)</t>
  </si>
  <si>
    <t>Содержание и текущий ремонт объектов благоустройства  (16)</t>
  </si>
  <si>
    <t>Итого по мероприятию 3.5.</t>
  </si>
  <si>
    <t>В том числе: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</si>
  <si>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</si>
  <si>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составление формы)              </t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</si>
  <si>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администрации г. Югорска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  /_____________/ </t>
    </r>
    <r>
      <rPr>
        <u/>
        <sz val="12"/>
        <color theme="1"/>
        <rFont val="Times New Roman"/>
        <family val="1"/>
        <charset val="204"/>
      </rPr>
      <t>5-00-47</t>
    </r>
  </si>
  <si>
    <r>
      <rPr>
        <u/>
        <sz val="12"/>
        <color theme="1"/>
        <rFont val="Times New Roman"/>
        <family val="1"/>
        <charset val="204"/>
      </rPr>
      <t xml:space="preserve">Департамент муниципальной собственности и градостроительства     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          /___________/ </t>
    </r>
    <r>
      <rPr>
        <u/>
        <sz val="12"/>
        <color theme="1"/>
        <rFont val="Times New Roman"/>
        <family val="1"/>
        <charset val="204"/>
      </rPr>
      <t>5-00-14</t>
    </r>
  </si>
  <si>
    <r>
      <rPr>
        <u/>
        <sz val="12"/>
        <color theme="1"/>
        <rFont val="Times New Roman"/>
        <family val="1"/>
        <charset val="204"/>
      </rPr>
      <t xml:space="preserve">Управление социальной политики администрации города Югорска           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/______________/ </t>
    </r>
    <r>
      <rPr>
        <u/>
        <sz val="12"/>
        <color theme="1"/>
        <rFont val="Times New Roman"/>
        <family val="1"/>
        <charset val="204"/>
      </rPr>
      <t>5-00-24</t>
    </r>
  </si>
  <si>
    <t>=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</si>
  <si>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1 апреля 2020 года</t>
    </r>
  </si>
  <si>
    <t xml:space="preserve">Оплачена кредиторская задолженность 2019 года. Работы по ремонту будут выполняться в теплый период </t>
  </si>
  <si>
    <t xml:space="preserve">Произведена оплата работ по муниципальным контрактам на выполнение работ по благоустройству территории города Югорска (обустройство мест (площадок) накопления твердых коммунальных отходов, приобретение и установка контейнеров) и на оказание услуг по проведению экспертизы сметной стоимости по объекту "Парк по улице Менделеева в городе Югорске" </t>
  </si>
  <si>
    <t>Работу будут производиться в теплый период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</si>
  <si>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Бандурин В.К.</t>
    </r>
    <r>
      <rPr>
        <sz val="12"/>
        <color theme="1"/>
        <rFont val="Times New Roman"/>
        <family val="1"/>
        <charset val="204"/>
      </rPr>
      <t>/_____________/     Титова Елена Валерьевна /____________/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</si>
  <si>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13 апреля 2020 год</t>
    </r>
  </si>
  <si>
    <t xml:space="preserve">                                    (ответственный исполнитель)                                                                              (ФИО руководителя)             (подпись)                        (ФИО исполнителя, ответственного за                      (подпись)            (телефон)</t>
  </si>
  <si>
    <t xml:space="preserve">                                               (ответственный исполнитель)                                                                              (ФИО руководителя)             (подпись)                        (ФИО исполнителя, ответственного за                      (подпись)            (телефон)</t>
  </si>
  <si>
    <t xml:space="preserve">                                                (ответственный исполнитель)                                                                              (ФИО руководителя)             (подпись)                        (ФИО исполнителя, ответственного за                      (подпись)            (телефон)</t>
  </si>
  <si>
    <t xml:space="preserve">                                                             (соисполнитель 4)                                                                                                 (ФИО руководителя)                   (подпись)                (ФИО исполнителя, ответственного за           (подпись)                 (телефон)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</si>
</sst>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12" fillId="0" borderId="0" xfId="0" applyFont="1" applyFill="1"/>
    <xf numFmtId="165" fontId="1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49" xfId="0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65" fontId="13" fillId="0" borderId="15" xfId="0" applyNumberFormat="1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165" fontId="13" fillId="0" borderId="9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9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vertical="center" wrapText="1"/>
    </xf>
    <xf numFmtId="165" fontId="16" fillId="0" borderId="15" xfId="0" applyNumberFormat="1" applyFont="1" applyFill="1" applyBorder="1" applyAlignment="1">
      <alignment horizontal="center" vertical="center" wrapText="1"/>
    </xf>
    <xf numFmtId="165" fontId="13" fillId="0" borderId="29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165" fontId="13" fillId="0" borderId="4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165" fontId="13" fillId="0" borderId="23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65" fontId="16" fillId="0" borderId="39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165" fontId="16" fillId="0" borderId="24" xfId="0" applyNumberFormat="1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5" fontId="16" fillId="0" borderId="19" xfId="0" applyNumberFormat="1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165" fontId="13" fillId="0" borderId="4" xfId="1" applyNumberFormat="1" applyFont="1" applyFill="1" applyBorder="1" applyAlignment="1">
      <alignment horizontal="center" vertical="center" wrapText="1"/>
    </xf>
    <xf numFmtId="165" fontId="13" fillId="0" borderId="5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165" fontId="16" fillId="0" borderId="23" xfId="0" applyNumberFormat="1" applyFont="1" applyFill="1" applyBorder="1" applyAlignment="1">
      <alignment horizontal="center" vertical="center" wrapText="1"/>
    </xf>
    <xf numFmtId="165" fontId="16" fillId="0" borderId="23" xfId="1" applyNumberFormat="1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51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165" fontId="18" fillId="0" borderId="20" xfId="0" applyNumberFormat="1" applyFont="1" applyFill="1" applyBorder="1" applyAlignment="1">
      <alignment horizontal="center" vertical="center" wrapText="1"/>
    </xf>
    <xf numFmtId="165" fontId="18" fillId="0" borderId="14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13" fillId="0" borderId="7" xfId="0" applyFont="1" applyFill="1" applyBorder="1" applyAlignment="1">
      <alignment vertical="center" wrapText="1"/>
    </xf>
    <xf numFmtId="0" fontId="13" fillId="0" borderId="63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vertical="center" wrapText="1"/>
    </xf>
    <xf numFmtId="0" fontId="13" fillId="0" borderId="59" xfId="0" applyFont="1" applyFill="1" applyBorder="1" applyAlignment="1">
      <alignment vertical="center" wrapText="1"/>
    </xf>
    <xf numFmtId="0" fontId="13" fillId="0" borderId="64" xfId="0" applyFont="1" applyFill="1" applyBorder="1" applyAlignment="1">
      <alignment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165" fontId="16" fillId="0" borderId="6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0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6.5703125" customWidth="1"/>
    <col min="2" max="2" width="29.7109375" customWidth="1"/>
    <col min="3" max="3" width="17.140625" customWidth="1"/>
    <col min="4" max="4" width="14.28515625" style="6" customWidth="1"/>
    <col min="5" max="5" width="15.7109375" style="6" customWidth="1"/>
    <col min="6" max="6" width="13.42578125" style="6" customWidth="1"/>
    <col min="7" max="7" width="15.42578125" customWidth="1"/>
    <col min="8" max="8" width="14" customWidth="1"/>
    <col min="9" max="9" width="15.28515625" customWidth="1"/>
    <col min="10" max="10" width="24" customWidth="1"/>
  </cols>
  <sheetData>
    <row r="1" spans="1:10" ht="15.75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.75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.75" x14ac:dyDescent="0.25">
      <c r="A3" s="29"/>
      <c r="B3" s="29"/>
      <c r="C3" s="29"/>
      <c r="D3" s="164" t="s">
        <v>89</v>
      </c>
      <c r="E3" s="164"/>
      <c r="F3" s="164"/>
      <c r="G3" s="164"/>
      <c r="H3" s="29"/>
      <c r="I3" s="29"/>
      <c r="J3" s="29"/>
    </row>
    <row r="4" spans="1:10" ht="27.75" customHeight="1" x14ac:dyDescent="0.25">
      <c r="A4" s="148" t="s">
        <v>24</v>
      </c>
      <c r="B4" s="148"/>
      <c r="C4" s="148"/>
      <c r="D4" s="148"/>
      <c r="E4" s="9"/>
      <c r="F4" s="9"/>
      <c r="G4" s="9"/>
      <c r="H4" s="9"/>
      <c r="I4" s="9"/>
      <c r="J4" s="9"/>
    </row>
    <row r="5" spans="1:10" x14ac:dyDescent="0.25">
      <c r="A5" s="147" t="s">
        <v>60</v>
      </c>
      <c r="B5" s="147"/>
      <c r="C5" s="147"/>
      <c r="D5" s="147"/>
      <c r="E5" s="9"/>
      <c r="F5" s="9"/>
      <c r="G5" s="9"/>
      <c r="H5" s="9"/>
      <c r="I5" s="9"/>
      <c r="J5" s="9"/>
    </row>
    <row r="6" spans="1:10" ht="15" customHeight="1" x14ac:dyDescent="0.25">
      <c r="A6" s="64" t="s">
        <v>64</v>
      </c>
      <c r="B6" s="64"/>
      <c r="C6" s="64"/>
      <c r="D6" s="64"/>
      <c r="E6" s="9"/>
      <c r="F6" s="9"/>
      <c r="G6" s="9"/>
      <c r="H6" s="9"/>
      <c r="I6" s="9"/>
      <c r="J6" s="9"/>
    </row>
    <row r="7" spans="1:10" x14ac:dyDescent="0.25">
      <c r="A7" s="147" t="s">
        <v>61</v>
      </c>
      <c r="B7" s="147"/>
      <c r="C7" s="147"/>
      <c r="D7" s="147"/>
      <c r="E7" s="9"/>
      <c r="F7" s="9"/>
      <c r="G7" s="9"/>
      <c r="H7" s="9"/>
      <c r="I7" s="9"/>
      <c r="J7" s="9"/>
    </row>
    <row r="8" spans="1:10" ht="10.15" customHeight="1" x14ac:dyDescent="0.25">
      <c r="A8" s="30" t="s">
        <v>2</v>
      </c>
      <c r="B8" s="9"/>
      <c r="C8" s="9"/>
      <c r="D8" s="9"/>
      <c r="E8" s="9"/>
      <c r="F8" s="9"/>
      <c r="G8" s="31"/>
      <c r="H8" s="9"/>
      <c r="I8" s="9"/>
      <c r="J8" s="9"/>
    </row>
    <row r="9" spans="1:10" ht="27.75" customHeight="1" x14ac:dyDescent="0.25">
      <c r="A9" s="159" t="s">
        <v>65</v>
      </c>
      <c r="B9" s="156" t="s">
        <v>66</v>
      </c>
      <c r="C9" s="156" t="s">
        <v>20</v>
      </c>
      <c r="D9" s="156" t="s">
        <v>3</v>
      </c>
      <c r="E9" s="156" t="s">
        <v>4</v>
      </c>
      <c r="F9" s="162" t="s">
        <v>5</v>
      </c>
      <c r="G9" s="149" t="s">
        <v>15</v>
      </c>
      <c r="H9" s="155" t="s">
        <v>6</v>
      </c>
      <c r="I9" s="156"/>
      <c r="J9" s="157" t="s">
        <v>22</v>
      </c>
    </row>
    <row r="10" spans="1:10" ht="35.25" customHeight="1" x14ac:dyDescent="0.25">
      <c r="A10" s="160"/>
      <c r="B10" s="161"/>
      <c r="C10" s="161"/>
      <c r="D10" s="161"/>
      <c r="E10" s="161"/>
      <c r="F10" s="163"/>
      <c r="G10" s="150"/>
      <c r="H10" s="12" t="s">
        <v>7</v>
      </c>
      <c r="I10" s="26" t="s">
        <v>8</v>
      </c>
      <c r="J10" s="158"/>
    </row>
    <row r="11" spans="1:10" ht="46.9" customHeight="1" x14ac:dyDescent="0.25">
      <c r="A11" s="160"/>
      <c r="B11" s="161"/>
      <c r="C11" s="161"/>
      <c r="D11" s="161"/>
      <c r="E11" s="161"/>
      <c r="F11" s="163"/>
      <c r="G11" s="151"/>
      <c r="H11" s="12" t="s">
        <v>21</v>
      </c>
      <c r="I11" s="26" t="s">
        <v>9</v>
      </c>
      <c r="J11" s="158"/>
    </row>
    <row r="12" spans="1:10" x14ac:dyDescent="0.25">
      <c r="A12" s="32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19">
        <v>7</v>
      </c>
      <c r="H12" s="26">
        <v>8</v>
      </c>
      <c r="I12" s="26">
        <v>9</v>
      </c>
      <c r="J12" s="33">
        <v>10</v>
      </c>
    </row>
    <row r="13" spans="1:10" ht="15.6" customHeight="1" x14ac:dyDescent="0.25">
      <c r="A13" s="27"/>
      <c r="B13" s="152" t="s">
        <v>25</v>
      </c>
      <c r="C13" s="153"/>
      <c r="D13" s="153"/>
      <c r="E13" s="153"/>
      <c r="F13" s="153"/>
      <c r="G13" s="153"/>
      <c r="H13" s="153"/>
      <c r="I13" s="153"/>
      <c r="J13" s="154"/>
    </row>
    <row r="14" spans="1:10" ht="25.9" customHeight="1" x14ac:dyDescent="0.25">
      <c r="A14" s="120" t="s">
        <v>26</v>
      </c>
      <c r="B14" s="120" t="s">
        <v>67</v>
      </c>
      <c r="C14" s="122" t="s">
        <v>16</v>
      </c>
      <c r="D14" s="39" t="s">
        <v>19</v>
      </c>
      <c r="E14" s="41">
        <f>E15+E16</f>
        <v>14000</v>
      </c>
      <c r="F14" s="41">
        <f>F15+F16</f>
        <v>14000</v>
      </c>
      <c r="G14" s="41">
        <f>G15+G16</f>
        <v>1585.02422</v>
      </c>
      <c r="H14" s="41">
        <f t="shared" ref="H14:I14" si="0">H15+H16</f>
        <v>-12414.975780000001</v>
      </c>
      <c r="I14" s="41">
        <f t="shared" si="0"/>
        <v>11.321601571428571</v>
      </c>
      <c r="J14" s="119" t="s">
        <v>62</v>
      </c>
    </row>
    <row r="15" spans="1:10" ht="44.45" customHeight="1" x14ac:dyDescent="0.25">
      <c r="A15" s="121"/>
      <c r="B15" s="121"/>
      <c r="C15" s="123"/>
      <c r="D15" s="37" t="s">
        <v>11</v>
      </c>
      <c r="E15" s="38">
        <v>0</v>
      </c>
      <c r="F15" s="38">
        <v>0</v>
      </c>
      <c r="G15" s="38">
        <v>0</v>
      </c>
      <c r="H15" s="11">
        <v>0</v>
      </c>
      <c r="I15" s="34">
        <v>0</v>
      </c>
      <c r="J15" s="119"/>
    </row>
    <row r="16" spans="1:10" ht="33" customHeight="1" x14ac:dyDescent="0.25">
      <c r="A16" s="121"/>
      <c r="B16" s="121"/>
      <c r="C16" s="123"/>
      <c r="D16" s="37" t="s">
        <v>12</v>
      </c>
      <c r="E16" s="38">
        <v>14000</v>
      </c>
      <c r="F16" s="38">
        <v>14000</v>
      </c>
      <c r="G16" s="38">
        <f>1585024.22/1000</f>
        <v>1585.02422</v>
      </c>
      <c r="H16" s="11">
        <f>G16-F16</f>
        <v>-12414.975780000001</v>
      </c>
      <c r="I16" s="34">
        <f>G16/F16*100</f>
        <v>11.321601571428571</v>
      </c>
      <c r="J16" s="119"/>
    </row>
    <row r="17" spans="1:10" ht="25.9" customHeight="1" x14ac:dyDescent="0.25">
      <c r="A17" s="120" t="s">
        <v>27</v>
      </c>
      <c r="B17" s="120" t="s">
        <v>68</v>
      </c>
      <c r="C17" s="122" t="s">
        <v>16</v>
      </c>
      <c r="D17" s="39" t="s">
        <v>19</v>
      </c>
      <c r="E17" s="41">
        <f>E18+E19</f>
        <v>0</v>
      </c>
      <c r="F17" s="41">
        <f t="shared" ref="F17:I17" si="1">F18+F19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114"/>
    </row>
    <row r="18" spans="1:10" ht="42.6" customHeight="1" x14ac:dyDescent="0.25">
      <c r="A18" s="121"/>
      <c r="B18" s="121"/>
      <c r="C18" s="123"/>
      <c r="D18" s="107" t="s">
        <v>11</v>
      </c>
      <c r="E18" s="38">
        <v>0</v>
      </c>
      <c r="F18" s="38">
        <v>0</v>
      </c>
      <c r="G18" s="38">
        <v>0</v>
      </c>
      <c r="H18" s="11">
        <v>0</v>
      </c>
      <c r="I18" s="11">
        <v>0</v>
      </c>
      <c r="J18" s="115"/>
    </row>
    <row r="19" spans="1:10" ht="33.6" customHeight="1" x14ac:dyDescent="0.25">
      <c r="A19" s="121"/>
      <c r="B19" s="121"/>
      <c r="C19" s="123"/>
      <c r="D19" s="42" t="s">
        <v>12</v>
      </c>
      <c r="E19" s="65">
        <v>0</v>
      </c>
      <c r="F19" s="65">
        <v>0</v>
      </c>
      <c r="G19" s="65">
        <v>0</v>
      </c>
      <c r="H19" s="11">
        <v>0</v>
      </c>
      <c r="I19" s="11">
        <v>0</v>
      </c>
      <c r="J19" s="115"/>
    </row>
    <row r="20" spans="1:10" ht="27" customHeight="1" x14ac:dyDescent="0.25">
      <c r="A20" s="145" t="s">
        <v>28</v>
      </c>
      <c r="B20" s="145" t="s">
        <v>69</v>
      </c>
      <c r="C20" s="122" t="s">
        <v>16</v>
      </c>
      <c r="D20" s="39" t="s">
        <v>19</v>
      </c>
      <c r="E20" s="41">
        <f>E21+E22</f>
        <v>9100</v>
      </c>
      <c r="F20" s="41">
        <f>F21+F22</f>
        <v>9100</v>
      </c>
      <c r="G20" s="41">
        <f>G21+G22</f>
        <v>0.10518999999999999</v>
      </c>
      <c r="H20" s="41">
        <f t="shared" ref="H20:I20" si="2">H21+H22</f>
        <v>-9099.8948099999998</v>
      </c>
      <c r="I20" s="41">
        <f t="shared" si="2"/>
        <v>1.1559340659340659E-3</v>
      </c>
      <c r="J20" s="116" t="s">
        <v>90</v>
      </c>
    </row>
    <row r="21" spans="1:10" ht="48" customHeight="1" x14ac:dyDescent="0.25">
      <c r="A21" s="145"/>
      <c r="B21" s="145"/>
      <c r="C21" s="123"/>
      <c r="D21" s="107" t="s">
        <v>11</v>
      </c>
      <c r="E21" s="38">
        <v>0</v>
      </c>
      <c r="F21" s="38">
        <v>0</v>
      </c>
      <c r="G21" s="38">
        <v>0</v>
      </c>
      <c r="H21" s="11">
        <v>0</v>
      </c>
      <c r="I21" s="11">
        <v>0</v>
      </c>
      <c r="J21" s="117"/>
    </row>
    <row r="22" spans="1:10" ht="52.15" customHeight="1" x14ac:dyDescent="0.25">
      <c r="A22" s="145"/>
      <c r="B22" s="145"/>
      <c r="C22" s="187"/>
      <c r="D22" s="42" t="s">
        <v>12</v>
      </c>
      <c r="E22" s="65">
        <v>9100</v>
      </c>
      <c r="F22" s="65">
        <f>2100+2000+5000</f>
        <v>9100</v>
      </c>
      <c r="G22" s="65">
        <f>105.19/1000</f>
        <v>0.10518999999999999</v>
      </c>
      <c r="H22" s="11">
        <f>G22-F22</f>
        <v>-9099.8948099999998</v>
      </c>
      <c r="I22" s="11">
        <f>G22/F22*100</f>
        <v>1.1559340659340659E-3</v>
      </c>
      <c r="J22" s="118"/>
    </row>
    <row r="23" spans="1:10" ht="28.9" customHeight="1" x14ac:dyDescent="0.25">
      <c r="A23" s="145"/>
      <c r="B23" s="145"/>
      <c r="C23" s="188" t="s">
        <v>17</v>
      </c>
      <c r="D23" s="108" t="s">
        <v>19</v>
      </c>
      <c r="E23" s="40">
        <f>E24+E25</f>
        <v>0</v>
      </c>
      <c r="F23" s="40">
        <f t="shared" ref="F23:I23" si="3">F24+F25</f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103"/>
    </row>
    <row r="24" spans="1:10" ht="54" customHeight="1" x14ac:dyDescent="0.25">
      <c r="A24" s="145"/>
      <c r="B24" s="145"/>
      <c r="C24" s="123"/>
      <c r="D24" s="37" t="s">
        <v>11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50"/>
    </row>
    <row r="25" spans="1:10" ht="51" customHeight="1" x14ac:dyDescent="0.25">
      <c r="A25" s="145"/>
      <c r="B25" s="145"/>
      <c r="C25" s="187"/>
      <c r="D25" s="42" t="s">
        <v>12</v>
      </c>
      <c r="E25" s="65">
        <v>0</v>
      </c>
      <c r="F25" s="65">
        <v>0</v>
      </c>
      <c r="G25" s="65">
        <v>0</v>
      </c>
      <c r="H25" s="11">
        <v>0</v>
      </c>
      <c r="I25" s="11">
        <v>0</v>
      </c>
      <c r="J25" s="35"/>
    </row>
    <row r="26" spans="1:10" ht="30.6" customHeight="1" x14ac:dyDescent="0.25">
      <c r="A26" s="120"/>
      <c r="B26" s="120" t="s">
        <v>70</v>
      </c>
      <c r="C26" s="188" t="s">
        <v>10</v>
      </c>
      <c r="D26" s="108" t="s">
        <v>19</v>
      </c>
      <c r="E26" s="40">
        <f>E27+E28</f>
        <v>9100</v>
      </c>
      <c r="F26" s="40">
        <f t="shared" ref="F26:G26" si="4">F27+F28</f>
        <v>9100</v>
      </c>
      <c r="G26" s="40">
        <f t="shared" si="4"/>
        <v>0.10518999999999999</v>
      </c>
      <c r="H26" s="40">
        <f t="shared" ref="H26" si="5">H27+H28</f>
        <v>-9099.8948099999998</v>
      </c>
      <c r="I26" s="40">
        <f t="shared" ref="I26" si="6">I27+I28</f>
        <v>1.1559340659340659E-3</v>
      </c>
      <c r="J26" s="44" t="s">
        <v>10</v>
      </c>
    </row>
    <row r="27" spans="1:10" ht="44.45" customHeight="1" x14ac:dyDescent="0.25">
      <c r="A27" s="121"/>
      <c r="B27" s="121"/>
      <c r="C27" s="123"/>
      <c r="D27" s="37" t="s">
        <v>11</v>
      </c>
      <c r="E27" s="38">
        <f>E21+E24</f>
        <v>0</v>
      </c>
      <c r="F27" s="38">
        <f t="shared" ref="F27:G27" si="7">F21+F24</f>
        <v>0</v>
      </c>
      <c r="G27" s="38">
        <f t="shared" si="7"/>
        <v>0</v>
      </c>
      <c r="H27" s="38">
        <v>0</v>
      </c>
      <c r="I27" s="34">
        <v>0</v>
      </c>
      <c r="J27" s="44" t="s">
        <v>10</v>
      </c>
    </row>
    <row r="28" spans="1:10" ht="36" customHeight="1" x14ac:dyDescent="0.25">
      <c r="A28" s="128"/>
      <c r="B28" s="128"/>
      <c r="C28" s="189"/>
      <c r="D28" s="42" t="s">
        <v>12</v>
      </c>
      <c r="E28" s="40">
        <f>E22+E25</f>
        <v>9100</v>
      </c>
      <c r="F28" s="40">
        <f t="shared" ref="F28:G28" si="8">F22+F25</f>
        <v>9100</v>
      </c>
      <c r="G28" s="40">
        <f t="shared" si="8"/>
        <v>0.10518999999999999</v>
      </c>
      <c r="H28" s="40">
        <f>G28-F28</f>
        <v>-9099.8948099999998</v>
      </c>
      <c r="I28" s="53">
        <f>G28/F28*100</f>
        <v>1.1559340659340659E-3</v>
      </c>
      <c r="J28" s="44" t="s">
        <v>10</v>
      </c>
    </row>
    <row r="29" spans="1:10" s="6" customFormat="1" ht="27.6" customHeight="1" x14ac:dyDescent="0.25">
      <c r="A29" s="120" t="s">
        <v>29</v>
      </c>
      <c r="B29" s="120" t="s">
        <v>71</v>
      </c>
      <c r="C29" s="122" t="s">
        <v>16</v>
      </c>
      <c r="D29" s="39" t="s">
        <v>19</v>
      </c>
      <c r="E29" s="41">
        <f>E30+E31</f>
        <v>103404.2</v>
      </c>
      <c r="F29" s="41">
        <f>F30+F31</f>
        <v>103404.2</v>
      </c>
      <c r="G29" s="41">
        <f>G30+G31</f>
        <v>27335.423719999999</v>
      </c>
      <c r="H29" s="41">
        <f t="shared" ref="H29:I29" si="9">H30+H31</f>
        <v>-76068.776279999991</v>
      </c>
      <c r="I29" s="41">
        <f t="shared" si="9"/>
        <v>26.435506217349001</v>
      </c>
      <c r="J29" s="119" t="s">
        <v>23</v>
      </c>
    </row>
    <row r="30" spans="1:10" s="6" customFormat="1" ht="44.45" customHeight="1" x14ac:dyDescent="0.25">
      <c r="A30" s="121"/>
      <c r="B30" s="121"/>
      <c r="C30" s="123"/>
      <c r="D30" s="107" t="s">
        <v>11</v>
      </c>
      <c r="E30" s="38">
        <v>0</v>
      </c>
      <c r="F30" s="38">
        <v>0</v>
      </c>
      <c r="G30" s="38">
        <v>0</v>
      </c>
      <c r="H30" s="11">
        <v>0</v>
      </c>
      <c r="I30" s="34">
        <v>0</v>
      </c>
      <c r="J30" s="119"/>
    </row>
    <row r="31" spans="1:10" s="6" customFormat="1" ht="31.15" customHeight="1" x14ac:dyDescent="0.25">
      <c r="A31" s="121"/>
      <c r="B31" s="121"/>
      <c r="C31" s="123"/>
      <c r="D31" s="42" t="s">
        <v>12</v>
      </c>
      <c r="E31" s="65">
        <v>103404.2</v>
      </c>
      <c r="F31" s="65">
        <v>103404.2</v>
      </c>
      <c r="G31" s="65">
        <f>(24318815.32+3016608.4)/1000</f>
        <v>27335.423719999999</v>
      </c>
      <c r="H31" s="11">
        <f>G31-F31</f>
        <v>-76068.776279999991</v>
      </c>
      <c r="I31" s="34">
        <f>G31/F31*100</f>
        <v>26.435506217349001</v>
      </c>
      <c r="J31" s="119"/>
    </row>
    <row r="32" spans="1:10" s="6" customFormat="1" ht="29.45" customHeight="1" x14ac:dyDescent="0.25">
      <c r="A32" s="129"/>
      <c r="B32" s="194" t="s">
        <v>30</v>
      </c>
      <c r="C32" s="191"/>
      <c r="D32" s="84" t="s">
        <v>19</v>
      </c>
      <c r="E32" s="41">
        <f>E14+E17+E20+E23+E29</f>
        <v>126504.2</v>
      </c>
      <c r="F32" s="41">
        <f t="shared" ref="F32:I32" si="10">F14+F17+F20+F23+F29</f>
        <v>126504.2</v>
      </c>
      <c r="G32" s="41">
        <f t="shared" si="10"/>
        <v>28920.55313</v>
      </c>
      <c r="H32" s="41">
        <f t="shared" si="10"/>
        <v>-97583.646869999997</v>
      </c>
      <c r="I32" s="41">
        <f t="shared" si="10"/>
        <v>37.758263722843509</v>
      </c>
      <c r="J32" s="79" t="s">
        <v>10</v>
      </c>
    </row>
    <row r="33" spans="1:10" s="6" customFormat="1" ht="45" customHeight="1" x14ac:dyDescent="0.25">
      <c r="A33" s="130"/>
      <c r="B33" s="195"/>
      <c r="C33" s="192"/>
      <c r="D33" s="43" t="s">
        <v>11</v>
      </c>
      <c r="E33" s="38">
        <f>E15+E18+E21+E24+E30</f>
        <v>0</v>
      </c>
      <c r="F33" s="38">
        <f t="shared" ref="F33:I33" si="11">F15+F18+F21+F24+F30</f>
        <v>0</v>
      </c>
      <c r="G33" s="38">
        <f t="shared" si="11"/>
        <v>0</v>
      </c>
      <c r="H33" s="38">
        <f t="shared" si="11"/>
        <v>0</v>
      </c>
      <c r="I33" s="38">
        <f t="shared" si="11"/>
        <v>0</v>
      </c>
      <c r="J33" s="44" t="s">
        <v>10</v>
      </c>
    </row>
    <row r="34" spans="1:10" s="6" customFormat="1" ht="28.9" customHeight="1" x14ac:dyDescent="0.25">
      <c r="A34" s="131"/>
      <c r="B34" s="196"/>
      <c r="C34" s="193"/>
      <c r="D34" s="105" t="s">
        <v>12</v>
      </c>
      <c r="E34" s="20">
        <f>E16+E19+E22+E25+E31</f>
        <v>126504.2</v>
      </c>
      <c r="F34" s="20">
        <f t="shared" ref="F34:I34" si="12">F16+F19+F22+F25+F31</f>
        <v>126504.2</v>
      </c>
      <c r="G34" s="20">
        <f t="shared" si="12"/>
        <v>28920.55313</v>
      </c>
      <c r="H34" s="20">
        <f t="shared" si="12"/>
        <v>-97583.646869999997</v>
      </c>
      <c r="I34" s="20">
        <f t="shared" si="12"/>
        <v>37.758263722843509</v>
      </c>
      <c r="J34" s="44" t="s">
        <v>10</v>
      </c>
    </row>
    <row r="35" spans="1:10" ht="19.149999999999999" customHeight="1" x14ac:dyDescent="0.25">
      <c r="A35" s="132" t="s">
        <v>13</v>
      </c>
      <c r="B35" s="133"/>
      <c r="C35" s="133"/>
      <c r="D35" s="133"/>
      <c r="E35" s="133"/>
      <c r="F35" s="133"/>
      <c r="G35" s="133"/>
      <c r="H35" s="133"/>
      <c r="I35" s="133"/>
      <c r="J35" s="134"/>
    </row>
    <row r="36" spans="1:10" s="6" customFormat="1" ht="19.149999999999999" customHeight="1" x14ac:dyDescent="0.25">
      <c r="A36" s="125"/>
      <c r="B36" s="135"/>
      <c r="C36" s="125" t="s">
        <v>16</v>
      </c>
      <c r="D36" s="96" t="s">
        <v>19</v>
      </c>
      <c r="E36" s="21">
        <f>E14+E17+E20+E29</f>
        <v>126504.2</v>
      </c>
      <c r="F36" s="21">
        <f t="shared" ref="F36:I36" si="13">F14+F17+F20+F29</f>
        <v>126504.2</v>
      </c>
      <c r="G36" s="21">
        <f t="shared" si="13"/>
        <v>28920.55313</v>
      </c>
      <c r="H36" s="21">
        <f t="shared" si="13"/>
        <v>-97583.646869999997</v>
      </c>
      <c r="I36" s="21">
        <f t="shared" si="13"/>
        <v>37.758263722843509</v>
      </c>
      <c r="J36" s="45" t="s">
        <v>10</v>
      </c>
    </row>
    <row r="37" spans="1:10" s="6" customFormat="1" ht="42" customHeight="1" x14ac:dyDescent="0.25">
      <c r="A37" s="125"/>
      <c r="B37" s="136"/>
      <c r="C37" s="125"/>
      <c r="D37" s="93" t="s">
        <v>11</v>
      </c>
      <c r="E37" s="47">
        <f>E15+E18+E21+E30</f>
        <v>0</v>
      </c>
      <c r="F37" s="47">
        <f t="shared" ref="F37:I37" si="14">F15+F18+F21+F30</f>
        <v>0</v>
      </c>
      <c r="G37" s="47">
        <f t="shared" si="14"/>
        <v>0</v>
      </c>
      <c r="H37" s="47">
        <f t="shared" si="14"/>
        <v>0</v>
      </c>
      <c r="I37" s="47">
        <f t="shared" si="14"/>
        <v>0</v>
      </c>
      <c r="J37" s="97" t="s">
        <v>10</v>
      </c>
    </row>
    <row r="38" spans="1:10" s="6" customFormat="1" ht="35.450000000000003" customHeight="1" x14ac:dyDescent="0.25">
      <c r="A38" s="125"/>
      <c r="B38" s="136"/>
      <c r="C38" s="125"/>
      <c r="D38" s="92" t="s">
        <v>12</v>
      </c>
      <c r="E38" s="47">
        <f>E16+E19+E22+E31</f>
        <v>126504.2</v>
      </c>
      <c r="F38" s="47">
        <f t="shared" ref="F38:I38" si="15">F16+F19+F22+F31</f>
        <v>126504.2</v>
      </c>
      <c r="G38" s="47">
        <f t="shared" si="15"/>
        <v>28920.55313</v>
      </c>
      <c r="H38" s="47">
        <f t="shared" si="15"/>
        <v>-97583.646869999997</v>
      </c>
      <c r="I38" s="47">
        <f t="shared" si="15"/>
        <v>37.758263722843509</v>
      </c>
      <c r="J38" s="35" t="s">
        <v>10</v>
      </c>
    </row>
    <row r="39" spans="1:10" s="6" customFormat="1" ht="21.6" customHeight="1" x14ac:dyDescent="0.25">
      <c r="A39" s="125"/>
      <c r="B39" s="136"/>
      <c r="C39" s="135" t="s">
        <v>17</v>
      </c>
      <c r="D39" s="45" t="s">
        <v>19</v>
      </c>
      <c r="E39" s="21">
        <f>E23</f>
        <v>0</v>
      </c>
      <c r="F39" s="21">
        <f t="shared" ref="F39:I39" si="16">F23</f>
        <v>0</v>
      </c>
      <c r="G39" s="21">
        <f t="shared" si="16"/>
        <v>0</v>
      </c>
      <c r="H39" s="21">
        <f t="shared" si="16"/>
        <v>0</v>
      </c>
      <c r="I39" s="21">
        <f t="shared" si="16"/>
        <v>0</v>
      </c>
      <c r="J39" s="98" t="s">
        <v>10</v>
      </c>
    </row>
    <row r="40" spans="1:10" s="6" customFormat="1" ht="40.9" customHeight="1" x14ac:dyDescent="0.25">
      <c r="A40" s="125"/>
      <c r="B40" s="136"/>
      <c r="C40" s="136"/>
      <c r="D40" s="49" t="s">
        <v>11</v>
      </c>
      <c r="E40" s="47">
        <f>E27</f>
        <v>0</v>
      </c>
      <c r="F40" s="47">
        <f t="shared" ref="F40:I40" si="17">F27</f>
        <v>0</v>
      </c>
      <c r="G40" s="47">
        <f t="shared" si="17"/>
        <v>0</v>
      </c>
      <c r="H40" s="47">
        <f t="shared" si="17"/>
        <v>0</v>
      </c>
      <c r="I40" s="47">
        <f t="shared" si="17"/>
        <v>0</v>
      </c>
      <c r="J40" s="91" t="s">
        <v>10</v>
      </c>
    </row>
    <row r="41" spans="1:10" s="6" customFormat="1" ht="33.6" customHeight="1" x14ac:dyDescent="0.25">
      <c r="A41" s="125"/>
      <c r="B41" s="137"/>
      <c r="C41" s="137"/>
      <c r="D41" s="42" t="s">
        <v>12</v>
      </c>
      <c r="E41" s="65">
        <f>E25</f>
        <v>0</v>
      </c>
      <c r="F41" s="65">
        <f t="shared" ref="F41:I41" si="18">F25</f>
        <v>0</v>
      </c>
      <c r="G41" s="65">
        <f t="shared" si="18"/>
        <v>0</v>
      </c>
      <c r="H41" s="65">
        <f t="shared" si="18"/>
        <v>0</v>
      </c>
      <c r="I41" s="65">
        <f t="shared" si="18"/>
        <v>0</v>
      </c>
      <c r="J41" s="35" t="s">
        <v>10</v>
      </c>
    </row>
    <row r="42" spans="1:10" ht="22.15" customHeight="1" x14ac:dyDescent="0.25">
      <c r="A42" s="184" t="s">
        <v>31</v>
      </c>
      <c r="B42" s="185"/>
      <c r="C42" s="185"/>
      <c r="D42" s="185"/>
      <c r="E42" s="185"/>
      <c r="F42" s="185"/>
      <c r="G42" s="185"/>
      <c r="H42" s="185"/>
      <c r="I42" s="185"/>
      <c r="J42" s="186"/>
    </row>
    <row r="43" spans="1:10" s="6" customFormat="1" ht="24" customHeight="1" x14ac:dyDescent="0.25">
      <c r="A43" s="120" t="s">
        <v>32</v>
      </c>
      <c r="B43" s="126" t="s">
        <v>72</v>
      </c>
      <c r="C43" s="126" t="s">
        <v>33</v>
      </c>
      <c r="D43" s="106" t="s">
        <v>19</v>
      </c>
      <c r="E43" s="51">
        <f>E44+E45</f>
        <v>0</v>
      </c>
      <c r="F43" s="51">
        <f t="shared" ref="F43:I43" si="19">F44+F45</f>
        <v>0</v>
      </c>
      <c r="G43" s="51">
        <f t="shared" si="19"/>
        <v>0</v>
      </c>
      <c r="H43" s="51">
        <f t="shared" si="19"/>
        <v>0</v>
      </c>
      <c r="I43" s="51">
        <f t="shared" si="19"/>
        <v>0</v>
      </c>
      <c r="J43" s="142"/>
    </row>
    <row r="44" spans="1:10" s="6" customFormat="1" ht="42.6" customHeight="1" x14ac:dyDescent="0.25">
      <c r="A44" s="121"/>
      <c r="B44" s="127"/>
      <c r="C44" s="127"/>
      <c r="D44" s="101" t="s">
        <v>11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143"/>
    </row>
    <row r="45" spans="1:10" s="6" customFormat="1" ht="25.9" customHeight="1" x14ac:dyDescent="0.25">
      <c r="A45" s="128"/>
      <c r="B45" s="124"/>
      <c r="C45" s="124"/>
      <c r="D45" s="105" t="s">
        <v>12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144"/>
    </row>
    <row r="46" spans="1:10" s="6" customFormat="1" ht="23.45" customHeight="1" x14ac:dyDescent="0.25">
      <c r="A46" s="182"/>
      <c r="B46" s="190" t="s">
        <v>73</v>
      </c>
      <c r="C46" s="191"/>
      <c r="D46" s="45" t="s">
        <v>19</v>
      </c>
      <c r="E46" s="21">
        <f>E43</f>
        <v>0</v>
      </c>
      <c r="F46" s="21">
        <f t="shared" ref="F46:I46" si="20">F43</f>
        <v>0</v>
      </c>
      <c r="G46" s="21">
        <f t="shared" si="20"/>
        <v>0</v>
      </c>
      <c r="H46" s="21">
        <f t="shared" si="20"/>
        <v>0</v>
      </c>
      <c r="I46" s="21">
        <f t="shared" si="20"/>
        <v>0</v>
      </c>
      <c r="J46" s="45" t="s">
        <v>10</v>
      </c>
    </row>
    <row r="47" spans="1:10" s="6" customFormat="1" ht="43.15" customHeight="1" x14ac:dyDescent="0.25">
      <c r="A47" s="182"/>
      <c r="B47" s="182"/>
      <c r="C47" s="192"/>
      <c r="D47" s="105" t="s">
        <v>11</v>
      </c>
      <c r="E47" s="20">
        <f>E44</f>
        <v>0</v>
      </c>
      <c r="F47" s="20">
        <f t="shared" ref="F47:H47" si="21">F44</f>
        <v>0</v>
      </c>
      <c r="G47" s="20">
        <f t="shared" si="21"/>
        <v>0</v>
      </c>
      <c r="H47" s="20">
        <f t="shared" si="21"/>
        <v>0</v>
      </c>
      <c r="I47" s="20">
        <f>I44</f>
        <v>0</v>
      </c>
      <c r="J47" s="105" t="s">
        <v>10</v>
      </c>
    </row>
    <row r="48" spans="1:10" s="6" customFormat="1" ht="33" customHeight="1" x14ac:dyDescent="0.25">
      <c r="A48" s="183"/>
      <c r="B48" s="183"/>
      <c r="C48" s="193"/>
      <c r="D48" s="105" t="s">
        <v>12</v>
      </c>
      <c r="E48" s="20">
        <f>E45</f>
        <v>0</v>
      </c>
      <c r="F48" s="20">
        <f t="shared" ref="F48:I48" si="22">F45</f>
        <v>0</v>
      </c>
      <c r="G48" s="20">
        <f t="shared" si="22"/>
        <v>0</v>
      </c>
      <c r="H48" s="20">
        <f t="shared" si="22"/>
        <v>0</v>
      </c>
      <c r="I48" s="20">
        <f t="shared" si="22"/>
        <v>0</v>
      </c>
      <c r="J48" s="100" t="s">
        <v>10</v>
      </c>
    </row>
    <row r="49" spans="1:13" ht="27.6" customHeight="1" x14ac:dyDescent="0.25">
      <c r="A49" s="184" t="s">
        <v>34</v>
      </c>
      <c r="B49" s="185"/>
      <c r="C49" s="185"/>
      <c r="D49" s="185"/>
      <c r="E49" s="185"/>
      <c r="F49" s="185"/>
      <c r="G49" s="185"/>
      <c r="H49" s="185"/>
      <c r="I49" s="185"/>
      <c r="J49" s="186"/>
    </row>
    <row r="50" spans="1:13" s="6" customFormat="1" ht="25.9" customHeight="1" x14ac:dyDescent="0.25">
      <c r="A50" s="128" t="s">
        <v>35</v>
      </c>
      <c r="B50" s="124" t="s">
        <v>74</v>
      </c>
      <c r="C50" s="124" t="s">
        <v>16</v>
      </c>
      <c r="D50" s="106" t="s">
        <v>19</v>
      </c>
      <c r="E50" s="51">
        <f>E51+E52</f>
        <v>9000</v>
      </c>
      <c r="F50" s="51">
        <f t="shared" ref="F50:I50" si="23">F51+F52</f>
        <v>9000</v>
      </c>
      <c r="G50" s="51">
        <f t="shared" si="23"/>
        <v>4023.1614300000001</v>
      </c>
      <c r="H50" s="51">
        <f t="shared" si="23"/>
        <v>-2930.8385699999999</v>
      </c>
      <c r="I50" s="51">
        <f t="shared" si="23"/>
        <v>57.853917601380502</v>
      </c>
      <c r="J50" s="138" t="s">
        <v>91</v>
      </c>
    </row>
    <row r="51" spans="1:13" s="6" customFormat="1" ht="45.6" customHeight="1" x14ac:dyDescent="0.25">
      <c r="A51" s="145"/>
      <c r="B51" s="125"/>
      <c r="C51" s="125"/>
      <c r="D51" s="101" t="s">
        <v>11</v>
      </c>
      <c r="E51" s="24">
        <v>2046</v>
      </c>
      <c r="F51" s="24">
        <v>2046</v>
      </c>
      <c r="G51" s="24">
        <v>0</v>
      </c>
      <c r="H51" s="52">
        <v>0</v>
      </c>
      <c r="I51" s="20">
        <v>0</v>
      </c>
      <c r="J51" s="139"/>
    </row>
    <row r="52" spans="1:13" s="6" customFormat="1" ht="75.75" customHeight="1" x14ac:dyDescent="0.25">
      <c r="A52" s="145"/>
      <c r="B52" s="125"/>
      <c r="C52" s="125"/>
      <c r="D52" s="94" t="s">
        <v>12</v>
      </c>
      <c r="E52" s="24">
        <v>6954</v>
      </c>
      <c r="F52" s="24">
        <v>6954</v>
      </c>
      <c r="G52" s="24">
        <f>(24000+3999161.43)/1000</f>
        <v>4023.1614300000001</v>
      </c>
      <c r="H52" s="20">
        <f>G52-F52</f>
        <v>-2930.8385699999999</v>
      </c>
      <c r="I52" s="20">
        <f>G52/F52*100</f>
        <v>57.853917601380502</v>
      </c>
      <c r="J52" s="139"/>
    </row>
    <row r="53" spans="1:13" s="6" customFormat="1" ht="30.6" customHeight="1" x14ac:dyDescent="0.25">
      <c r="A53" s="145"/>
      <c r="B53" s="125"/>
      <c r="C53" s="125" t="s">
        <v>43</v>
      </c>
      <c r="D53" s="106" t="s">
        <v>19</v>
      </c>
      <c r="E53" s="51">
        <f>E54+E55</f>
        <v>0</v>
      </c>
      <c r="F53" s="51">
        <f t="shared" ref="F53:I53" si="24">F54+F55</f>
        <v>0</v>
      </c>
      <c r="G53" s="51">
        <f t="shared" si="24"/>
        <v>0</v>
      </c>
      <c r="H53" s="51">
        <f t="shared" si="24"/>
        <v>0</v>
      </c>
      <c r="I53" s="51">
        <f t="shared" si="24"/>
        <v>0</v>
      </c>
      <c r="J53" s="140"/>
    </row>
    <row r="54" spans="1:13" s="6" customFormat="1" ht="40.9" customHeight="1" x14ac:dyDescent="0.25">
      <c r="A54" s="145"/>
      <c r="B54" s="125"/>
      <c r="C54" s="125"/>
      <c r="D54" s="101" t="s">
        <v>11</v>
      </c>
      <c r="E54" s="24">
        <v>0</v>
      </c>
      <c r="F54" s="24">
        <v>0</v>
      </c>
      <c r="G54" s="24">
        <v>0</v>
      </c>
      <c r="H54" s="109">
        <v>0</v>
      </c>
      <c r="I54" s="20">
        <v>0</v>
      </c>
      <c r="J54" s="141"/>
    </row>
    <row r="55" spans="1:13" s="6" customFormat="1" ht="39" customHeight="1" x14ac:dyDescent="0.25">
      <c r="A55" s="145"/>
      <c r="B55" s="125"/>
      <c r="C55" s="125"/>
      <c r="D55" s="100" t="s">
        <v>12</v>
      </c>
      <c r="E55" s="20">
        <v>0</v>
      </c>
      <c r="F55" s="20">
        <v>0</v>
      </c>
      <c r="G55" s="24">
        <v>0</v>
      </c>
      <c r="H55" s="34">
        <v>0</v>
      </c>
      <c r="I55" s="20">
        <v>0</v>
      </c>
      <c r="J55" s="138"/>
    </row>
    <row r="56" spans="1:13" s="6" customFormat="1" ht="39" customHeight="1" x14ac:dyDescent="0.25">
      <c r="A56" s="120"/>
      <c r="B56" s="126" t="s">
        <v>75</v>
      </c>
      <c r="C56" s="126" t="s">
        <v>10</v>
      </c>
      <c r="D56" s="106" t="s">
        <v>19</v>
      </c>
      <c r="E56" s="21">
        <f>E50+E53</f>
        <v>9000</v>
      </c>
      <c r="F56" s="21">
        <f t="shared" ref="F56:I56" si="25">F50+F53</f>
        <v>9000</v>
      </c>
      <c r="G56" s="21">
        <f t="shared" si="25"/>
        <v>4023.1614300000001</v>
      </c>
      <c r="H56" s="21">
        <f t="shared" si="25"/>
        <v>-2930.8385699999999</v>
      </c>
      <c r="I56" s="21">
        <f t="shared" si="25"/>
        <v>57.853917601380502</v>
      </c>
      <c r="J56" s="105" t="s">
        <v>10</v>
      </c>
    </row>
    <row r="57" spans="1:13" s="6" customFormat="1" ht="40.9" customHeight="1" x14ac:dyDescent="0.25">
      <c r="A57" s="121"/>
      <c r="B57" s="127"/>
      <c r="C57" s="127"/>
      <c r="D57" s="101" t="s">
        <v>11</v>
      </c>
      <c r="E57" s="20">
        <f>E51+E54</f>
        <v>2046</v>
      </c>
      <c r="F57" s="20">
        <f t="shared" ref="F57:I57" si="26">F51+F54</f>
        <v>2046</v>
      </c>
      <c r="G57" s="20">
        <f t="shared" si="26"/>
        <v>0</v>
      </c>
      <c r="H57" s="20">
        <f t="shared" si="26"/>
        <v>0</v>
      </c>
      <c r="I57" s="20">
        <f t="shared" si="26"/>
        <v>0</v>
      </c>
      <c r="J57" s="105" t="s">
        <v>10</v>
      </c>
    </row>
    <row r="58" spans="1:13" s="6" customFormat="1" ht="25.9" customHeight="1" x14ac:dyDescent="0.25">
      <c r="A58" s="128"/>
      <c r="B58" s="124"/>
      <c r="C58" s="124"/>
      <c r="D58" s="105" t="s">
        <v>12</v>
      </c>
      <c r="E58" s="20">
        <f>E52+E55</f>
        <v>6954</v>
      </c>
      <c r="F58" s="20">
        <f t="shared" ref="F58:I58" si="27">F52+F55</f>
        <v>6954</v>
      </c>
      <c r="G58" s="20">
        <f t="shared" si="27"/>
        <v>4023.1614300000001</v>
      </c>
      <c r="H58" s="20">
        <f t="shared" si="27"/>
        <v>-2930.8385699999999</v>
      </c>
      <c r="I58" s="20">
        <f t="shared" si="27"/>
        <v>57.853917601380502</v>
      </c>
      <c r="J58" s="105" t="s">
        <v>10</v>
      </c>
    </row>
    <row r="59" spans="1:13" s="6" customFormat="1" ht="29.45" customHeight="1" x14ac:dyDescent="0.25">
      <c r="A59" s="120" t="s">
        <v>36</v>
      </c>
      <c r="B59" s="126" t="s">
        <v>77</v>
      </c>
      <c r="C59" s="126" t="s">
        <v>16</v>
      </c>
      <c r="D59" s="106" t="s">
        <v>19</v>
      </c>
      <c r="E59" s="51">
        <f>E60+E61</f>
        <v>4504.6000000000004</v>
      </c>
      <c r="F59" s="51">
        <f t="shared" ref="F59:I59" si="28">F60+F61</f>
        <v>4504.6000000000004</v>
      </c>
      <c r="G59" s="51">
        <f t="shared" si="28"/>
        <v>0</v>
      </c>
      <c r="H59" s="51">
        <f t="shared" si="28"/>
        <v>0</v>
      </c>
      <c r="I59" s="51">
        <f t="shared" si="28"/>
        <v>0</v>
      </c>
      <c r="J59" s="142" t="s">
        <v>63</v>
      </c>
    </row>
    <row r="60" spans="1:13" s="6" customFormat="1" ht="40.9" customHeight="1" x14ac:dyDescent="0.25">
      <c r="A60" s="121"/>
      <c r="B60" s="127"/>
      <c r="C60" s="127"/>
      <c r="D60" s="94" t="s">
        <v>11</v>
      </c>
      <c r="E60" s="20">
        <v>2220.6999999999998</v>
      </c>
      <c r="F60" s="20">
        <v>2220.6999999999998</v>
      </c>
      <c r="G60" s="20">
        <v>0</v>
      </c>
      <c r="H60" s="34">
        <v>0</v>
      </c>
      <c r="I60" s="20">
        <v>0</v>
      </c>
      <c r="J60" s="143"/>
    </row>
    <row r="61" spans="1:13" s="6" customFormat="1" ht="28.9" customHeight="1" x14ac:dyDescent="0.25">
      <c r="A61" s="121"/>
      <c r="B61" s="127"/>
      <c r="C61" s="124"/>
      <c r="D61" s="100" t="s">
        <v>12</v>
      </c>
      <c r="E61" s="20">
        <v>2283.9</v>
      </c>
      <c r="F61" s="20">
        <v>2283.9</v>
      </c>
      <c r="G61" s="20">
        <v>0</v>
      </c>
      <c r="H61" s="34">
        <v>0</v>
      </c>
      <c r="I61" s="20">
        <v>0</v>
      </c>
      <c r="J61" s="144"/>
    </row>
    <row r="62" spans="1:13" s="6" customFormat="1" ht="33" customHeight="1" x14ac:dyDescent="0.25">
      <c r="A62" s="121"/>
      <c r="B62" s="127"/>
      <c r="C62" s="126" t="s">
        <v>42</v>
      </c>
      <c r="D62" s="106" t="s">
        <v>19</v>
      </c>
      <c r="E62" s="51">
        <f>E63+E64</f>
        <v>63.2</v>
      </c>
      <c r="F62" s="51">
        <f t="shared" ref="F62:I62" si="29">F63+F64</f>
        <v>63.2</v>
      </c>
      <c r="G62" s="51">
        <f t="shared" si="29"/>
        <v>0</v>
      </c>
      <c r="H62" s="51">
        <f t="shared" si="29"/>
        <v>0</v>
      </c>
      <c r="I62" s="51">
        <f t="shared" si="29"/>
        <v>0</v>
      </c>
      <c r="J62" s="142"/>
      <c r="M62" s="36"/>
    </row>
    <row r="63" spans="1:13" s="6" customFormat="1" ht="41.45" customHeight="1" x14ac:dyDescent="0.25">
      <c r="A63" s="121"/>
      <c r="B63" s="127"/>
      <c r="C63" s="127"/>
      <c r="D63" s="94" t="s">
        <v>11</v>
      </c>
      <c r="E63" s="20">
        <v>63.2</v>
      </c>
      <c r="F63" s="20">
        <v>63.2</v>
      </c>
      <c r="G63" s="20">
        <v>0</v>
      </c>
      <c r="H63" s="34">
        <v>0</v>
      </c>
      <c r="I63" s="20">
        <v>0</v>
      </c>
      <c r="J63" s="143"/>
    </row>
    <row r="64" spans="1:13" s="6" customFormat="1" ht="28.9" customHeight="1" x14ac:dyDescent="0.25">
      <c r="A64" s="128"/>
      <c r="B64" s="124"/>
      <c r="C64" s="124"/>
      <c r="D64" s="100" t="s">
        <v>12</v>
      </c>
      <c r="E64" s="20">
        <v>0</v>
      </c>
      <c r="F64" s="20">
        <v>0</v>
      </c>
      <c r="G64" s="20">
        <v>0</v>
      </c>
      <c r="H64" s="34">
        <v>0</v>
      </c>
      <c r="I64" s="20">
        <v>0</v>
      </c>
      <c r="J64" s="144"/>
    </row>
    <row r="65" spans="1:13" s="6" customFormat="1" ht="28.9" customHeight="1" x14ac:dyDescent="0.25">
      <c r="A65" s="120"/>
      <c r="B65" s="126" t="s">
        <v>76</v>
      </c>
      <c r="C65" s="126" t="s">
        <v>10</v>
      </c>
      <c r="D65" s="106" t="s">
        <v>19</v>
      </c>
      <c r="E65" s="51">
        <f>E59+E62</f>
        <v>4567.8</v>
      </c>
      <c r="F65" s="51">
        <f t="shared" ref="F65:I65" si="30">F59+F62</f>
        <v>4567.8</v>
      </c>
      <c r="G65" s="51">
        <f t="shared" si="30"/>
        <v>0</v>
      </c>
      <c r="H65" s="51">
        <f t="shared" si="30"/>
        <v>0</v>
      </c>
      <c r="I65" s="51">
        <f t="shared" si="30"/>
        <v>0</v>
      </c>
      <c r="J65" s="105" t="s">
        <v>10</v>
      </c>
    </row>
    <row r="66" spans="1:13" s="6" customFormat="1" ht="45.6" customHeight="1" x14ac:dyDescent="0.25">
      <c r="A66" s="121"/>
      <c r="B66" s="127"/>
      <c r="C66" s="127"/>
      <c r="D66" s="101" t="s">
        <v>11</v>
      </c>
      <c r="E66" s="24">
        <f>E60+E63</f>
        <v>2283.8999999999996</v>
      </c>
      <c r="F66" s="24">
        <f t="shared" ref="F66:I66" si="31">F60+F63</f>
        <v>2283.8999999999996</v>
      </c>
      <c r="G66" s="24">
        <f t="shared" si="31"/>
        <v>0</v>
      </c>
      <c r="H66" s="24">
        <f t="shared" si="31"/>
        <v>0</v>
      </c>
      <c r="I66" s="24">
        <f t="shared" si="31"/>
        <v>0</v>
      </c>
      <c r="J66" s="105" t="s">
        <v>10</v>
      </c>
    </row>
    <row r="67" spans="1:13" s="6" customFormat="1" ht="28.9" customHeight="1" x14ac:dyDescent="0.25">
      <c r="A67" s="128"/>
      <c r="B67" s="124"/>
      <c r="C67" s="124"/>
      <c r="D67" s="105" t="s">
        <v>12</v>
      </c>
      <c r="E67" s="24">
        <f>E61+E64</f>
        <v>2283.9</v>
      </c>
      <c r="F67" s="24">
        <f t="shared" ref="F67:I67" si="32">F61+F64</f>
        <v>2283.9</v>
      </c>
      <c r="G67" s="24">
        <f t="shared" si="32"/>
        <v>0</v>
      </c>
      <c r="H67" s="24">
        <f t="shared" si="32"/>
        <v>0</v>
      </c>
      <c r="I67" s="24">
        <f t="shared" si="32"/>
        <v>0</v>
      </c>
      <c r="J67" s="105" t="s">
        <v>10</v>
      </c>
    </row>
    <row r="68" spans="1:13" s="6" customFormat="1" ht="28.9" customHeight="1" x14ac:dyDescent="0.25">
      <c r="A68" s="120" t="s">
        <v>37</v>
      </c>
      <c r="B68" s="126" t="s">
        <v>78</v>
      </c>
      <c r="C68" s="126" t="s">
        <v>16</v>
      </c>
      <c r="D68" s="106" t="s">
        <v>19</v>
      </c>
      <c r="E68" s="51">
        <f>E69+E70</f>
        <v>0</v>
      </c>
      <c r="F68" s="51">
        <f t="shared" ref="F68:I68" si="33">F69+F70</f>
        <v>0</v>
      </c>
      <c r="G68" s="51">
        <f t="shared" si="33"/>
        <v>0</v>
      </c>
      <c r="H68" s="51">
        <f t="shared" si="33"/>
        <v>0</v>
      </c>
      <c r="I68" s="51">
        <f t="shared" si="33"/>
        <v>0</v>
      </c>
      <c r="J68" s="95"/>
    </row>
    <row r="69" spans="1:13" s="6" customFormat="1" ht="46.15" customHeight="1" x14ac:dyDescent="0.25">
      <c r="A69" s="121"/>
      <c r="B69" s="127"/>
      <c r="C69" s="127"/>
      <c r="D69" s="101" t="s">
        <v>11</v>
      </c>
      <c r="E69" s="24">
        <v>0</v>
      </c>
      <c r="F69" s="24">
        <v>0</v>
      </c>
      <c r="G69" s="24">
        <v>0</v>
      </c>
      <c r="H69" s="34">
        <v>0</v>
      </c>
      <c r="I69" s="20">
        <v>0</v>
      </c>
      <c r="J69" s="102"/>
    </row>
    <row r="70" spans="1:13" s="6" customFormat="1" ht="34.15" customHeight="1" x14ac:dyDescent="0.25">
      <c r="A70" s="121"/>
      <c r="B70" s="127"/>
      <c r="C70" s="127"/>
      <c r="D70" s="100" t="s">
        <v>12</v>
      </c>
      <c r="E70" s="20">
        <v>0</v>
      </c>
      <c r="F70" s="20">
        <v>0</v>
      </c>
      <c r="G70" s="20">
        <v>0</v>
      </c>
      <c r="H70" s="34">
        <v>0</v>
      </c>
      <c r="I70" s="20">
        <v>0</v>
      </c>
      <c r="J70" s="25"/>
    </row>
    <row r="71" spans="1:13" s="6" customFormat="1" ht="26.45" customHeight="1" x14ac:dyDescent="0.25">
      <c r="A71" s="120" t="s">
        <v>38</v>
      </c>
      <c r="B71" s="126" t="s">
        <v>79</v>
      </c>
      <c r="C71" s="126" t="s">
        <v>17</v>
      </c>
      <c r="D71" s="106" t="s">
        <v>19</v>
      </c>
      <c r="E71" s="51">
        <f>E72+E73</f>
        <v>0</v>
      </c>
      <c r="F71" s="51">
        <f t="shared" ref="F71:I71" si="34">F72+F73</f>
        <v>0</v>
      </c>
      <c r="G71" s="51">
        <f t="shared" si="34"/>
        <v>0</v>
      </c>
      <c r="H71" s="51">
        <f t="shared" si="34"/>
        <v>0</v>
      </c>
      <c r="I71" s="51">
        <f t="shared" si="34"/>
        <v>0</v>
      </c>
      <c r="J71" s="125"/>
    </row>
    <row r="72" spans="1:13" s="6" customFormat="1" ht="48.6" customHeight="1" x14ac:dyDescent="0.25">
      <c r="A72" s="121"/>
      <c r="B72" s="127"/>
      <c r="C72" s="127"/>
      <c r="D72" s="101" t="s">
        <v>11</v>
      </c>
      <c r="E72" s="24">
        <v>0</v>
      </c>
      <c r="F72" s="24">
        <v>0</v>
      </c>
      <c r="G72" s="24">
        <v>0</v>
      </c>
      <c r="H72" s="109">
        <v>0</v>
      </c>
      <c r="I72" s="20">
        <v>0</v>
      </c>
      <c r="J72" s="125"/>
    </row>
    <row r="73" spans="1:13" s="6" customFormat="1" ht="39" customHeight="1" x14ac:dyDescent="0.25">
      <c r="A73" s="121"/>
      <c r="B73" s="127"/>
      <c r="C73" s="127"/>
      <c r="D73" s="100" t="s">
        <v>12</v>
      </c>
      <c r="E73" s="20">
        <v>0</v>
      </c>
      <c r="F73" s="20">
        <v>0</v>
      </c>
      <c r="G73" s="20">
        <v>0</v>
      </c>
      <c r="H73" s="34">
        <v>0</v>
      </c>
      <c r="I73" s="20">
        <v>0</v>
      </c>
      <c r="J73" s="125"/>
    </row>
    <row r="74" spans="1:13" s="6" customFormat="1" ht="30" customHeight="1" x14ac:dyDescent="0.25">
      <c r="A74" s="145" t="s">
        <v>39</v>
      </c>
      <c r="B74" s="125" t="s">
        <v>80</v>
      </c>
      <c r="C74" s="126" t="s">
        <v>16</v>
      </c>
      <c r="D74" s="106" t="s">
        <v>19</v>
      </c>
      <c r="E74" s="51">
        <f>E75+E76</f>
        <v>81000</v>
      </c>
      <c r="F74" s="51">
        <f t="shared" ref="F74:I74" si="35">F75+F76</f>
        <v>81000</v>
      </c>
      <c r="G74" s="51">
        <f t="shared" si="35"/>
        <v>12328.697340000001</v>
      </c>
      <c r="H74" s="51">
        <f t="shared" si="35"/>
        <v>-67275.402660000007</v>
      </c>
      <c r="I74" s="51">
        <f t="shared" si="35"/>
        <v>15.487515517416817</v>
      </c>
      <c r="J74" s="142" t="s">
        <v>23</v>
      </c>
    </row>
    <row r="75" spans="1:13" s="6" customFormat="1" ht="39" customHeight="1" x14ac:dyDescent="0.25">
      <c r="A75" s="145"/>
      <c r="B75" s="125"/>
      <c r="C75" s="127"/>
      <c r="D75" s="101" t="s">
        <v>11</v>
      </c>
      <c r="E75" s="24">
        <v>1395.9</v>
      </c>
      <c r="F75" s="24">
        <v>1395.9</v>
      </c>
      <c r="G75" s="24">
        <v>0</v>
      </c>
      <c r="H75" s="34">
        <v>0</v>
      </c>
      <c r="I75" s="20">
        <v>0</v>
      </c>
      <c r="J75" s="143"/>
    </row>
    <row r="76" spans="1:13" s="6" customFormat="1" ht="35.450000000000003" customHeight="1" x14ac:dyDescent="0.25">
      <c r="A76" s="145"/>
      <c r="B76" s="125"/>
      <c r="C76" s="127"/>
      <c r="D76" s="100" t="s">
        <v>12</v>
      </c>
      <c r="E76" s="20">
        <v>79604.100000000006</v>
      </c>
      <c r="F76" s="20">
        <v>79604.100000000006</v>
      </c>
      <c r="G76" s="20">
        <f>(8819391.03+383200+115565.31+711618+166636+514000+43400+200000+9288+192300+1173299)/1000</f>
        <v>12328.697340000001</v>
      </c>
      <c r="H76" s="34">
        <f>G76-F76</f>
        <v>-67275.402660000007</v>
      </c>
      <c r="I76" s="20">
        <f>G76/F76*100</f>
        <v>15.487515517416817</v>
      </c>
      <c r="J76" s="144"/>
    </row>
    <row r="77" spans="1:13" s="6" customFormat="1" ht="31.15" customHeight="1" x14ac:dyDescent="0.25">
      <c r="A77" s="145"/>
      <c r="B77" s="125"/>
      <c r="C77" s="126" t="s">
        <v>17</v>
      </c>
      <c r="D77" s="106" t="s">
        <v>19</v>
      </c>
      <c r="E77" s="51">
        <f>E78+E79</f>
        <v>2620</v>
      </c>
      <c r="F77" s="51">
        <f t="shared" ref="F77:I77" si="36">F78+F79</f>
        <v>2620</v>
      </c>
      <c r="G77" s="51">
        <f t="shared" si="36"/>
        <v>0</v>
      </c>
      <c r="H77" s="51">
        <f t="shared" si="36"/>
        <v>0</v>
      </c>
      <c r="I77" s="51">
        <f t="shared" si="36"/>
        <v>0</v>
      </c>
      <c r="J77" s="95"/>
    </row>
    <row r="78" spans="1:13" s="6" customFormat="1" ht="46.15" customHeight="1" x14ac:dyDescent="0.25">
      <c r="A78" s="145"/>
      <c r="B78" s="125"/>
      <c r="C78" s="127"/>
      <c r="D78" s="101" t="s">
        <v>11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102"/>
    </row>
    <row r="79" spans="1:13" s="6" customFormat="1" ht="49.15" customHeight="1" x14ac:dyDescent="0.25">
      <c r="A79" s="145"/>
      <c r="B79" s="125"/>
      <c r="C79" s="127"/>
      <c r="D79" s="100" t="s">
        <v>12</v>
      </c>
      <c r="E79" s="20">
        <v>2620</v>
      </c>
      <c r="F79" s="20">
        <v>2620</v>
      </c>
      <c r="G79" s="20">
        <v>0</v>
      </c>
      <c r="H79" s="34">
        <v>0</v>
      </c>
      <c r="I79" s="20">
        <v>0</v>
      </c>
      <c r="J79" s="25"/>
      <c r="M79" s="36"/>
    </row>
    <row r="80" spans="1:13" s="6" customFormat="1" ht="31.9" customHeight="1" x14ac:dyDescent="0.25">
      <c r="A80" s="145"/>
      <c r="B80" s="125"/>
      <c r="C80" s="126" t="s">
        <v>43</v>
      </c>
      <c r="D80" s="106" t="s">
        <v>19</v>
      </c>
      <c r="E80" s="51">
        <f>E81+E82</f>
        <v>1321.2</v>
      </c>
      <c r="F80" s="51">
        <f t="shared" ref="F80:I80" si="37">F81+F82</f>
        <v>1321.2</v>
      </c>
      <c r="G80" s="51">
        <f t="shared" si="37"/>
        <v>0</v>
      </c>
      <c r="H80" s="51">
        <f t="shared" si="37"/>
        <v>0</v>
      </c>
      <c r="I80" s="51">
        <f t="shared" si="37"/>
        <v>0</v>
      </c>
      <c r="J80" s="59"/>
      <c r="M80" s="36"/>
    </row>
    <row r="81" spans="1:13" s="6" customFormat="1" ht="46.15" customHeight="1" x14ac:dyDescent="0.25">
      <c r="A81" s="145"/>
      <c r="B81" s="125"/>
      <c r="C81" s="127"/>
      <c r="D81" s="101" t="s">
        <v>11</v>
      </c>
      <c r="E81" s="24">
        <v>1321.2</v>
      </c>
      <c r="F81" s="24">
        <v>1321.2</v>
      </c>
      <c r="G81" s="24">
        <v>0</v>
      </c>
      <c r="H81" s="34">
        <v>0</v>
      </c>
      <c r="I81" s="20">
        <v>0</v>
      </c>
      <c r="J81" s="59"/>
      <c r="M81" s="36"/>
    </row>
    <row r="82" spans="1:13" s="6" customFormat="1" ht="44.45" customHeight="1" x14ac:dyDescent="0.25">
      <c r="A82" s="145"/>
      <c r="B82" s="125"/>
      <c r="C82" s="127"/>
      <c r="D82" s="100" t="s">
        <v>12</v>
      </c>
      <c r="E82" s="20">
        <v>0</v>
      </c>
      <c r="F82" s="20">
        <v>0</v>
      </c>
      <c r="G82" s="20">
        <v>0</v>
      </c>
      <c r="H82" s="34">
        <v>0</v>
      </c>
      <c r="I82" s="20">
        <v>0</v>
      </c>
      <c r="J82" s="25"/>
    </row>
    <row r="83" spans="1:13" s="6" customFormat="1" ht="27.6" customHeight="1" x14ac:dyDescent="0.25">
      <c r="A83" s="145"/>
      <c r="B83" s="125"/>
      <c r="C83" s="125" t="s">
        <v>42</v>
      </c>
      <c r="D83" s="106" t="s">
        <v>19</v>
      </c>
      <c r="E83" s="51">
        <f>E84+E85</f>
        <v>34</v>
      </c>
      <c r="F83" s="51">
        <f t="shared" ref="F83:I83" si="38">F84+F85</f>
        <v>34</v>
      </c>
      <c r="G83" s="51">
        <f t="shared" si="38"/>
        <v>0</v>
      </c>
      <c r="H83" s="51">
        <f t="shared" si="38"/>
        <v>0</v>
      </c>
      <c r="I83" s="51">
        <f t="shared" si="38"/>
        <v>0</v>
      </c>
      <c r="J83" s="95"/>
    </row>
    <row r="84" spans="1:13" s="6" customFormat="1" ht="46.15" customHeight="1" x14ac:dyDescent="0.25">
      <c r="A84" s="145"/>
      <c r="B84" s="125"/>
      <c r="C84" s="125"/>
      <c r="D84" s="101" t="s">
        <v>11</v>
      </c>
      <c r="E84" s="24">
        <v>34</v>
      </c>
      <c r="F84" s="24">
        <v>34</v>
      </c>
      <c r="G84" s="24">
        <v>0</v>
      </c>
      <c r="H84" s="34">
        <v>0</v>
      </c>
      <c r="I84" s="20">
        <v>0</v>
      </c>
      <c r="J84" s="102"/>
    </row>
    <row r="85" spans="1:13" s="6" customFormat="1" ht="44.45" customHeight="1" x14ac:dyDescent="0.25">
      <c r="A85" s="145"/>
      <c r="B85" s="125"/>
      <c r="C85" s="125"/>
      <c r="D85" s="100" t="s">
        <v>12</v>
      </c>
      <c r="E85" s="20">
        <v>0</v>
      </c>
      <c r="F85" s="20">
        <v>0</v>
      </c>
      <c r="G85" s="20">
        <v>0</v>
      </c>
      <c r="H85" s="34">
        <v>0</v>
      </c>
      <c r="I85" s="20">
        <v>0</v>
      </c>
      <c r="J85" s="25"/>
    </row>
    <row r="86" spans="1:13" s="6" customFormat="1" ht="27" customHeight="1" x14ac:dyDescent="0.25">
      <c r="A86" s="120"/>
      <c r="B86" s="126" t="s">
        <v>81</v>
      </c>
      <c r="C86" s="126" t="s">
        <v>10</v>
      </c>
      <c r="D86" s="106" t="s">
        <v>19</v>
      </c>
      <c r="E86" s="21">
        <f>E74+E77+E80+E83</f>
        <v>84975.2</v>
      </c>
      <c r="F86" s="21">
        <f t="shared" ref="F86:I86" si="39">F74+F77+F80+F83</f>
        <v>84975.2</v>
      </c>
      <c r="G86" s="21">
        <f t="shared" si="39"/>
        <v>12328.697340000001</v>
      </c>
      <c r="H86" s="21">
        <f t="shared" si="39"/>
        <v>-67275.402660000007</v>
      </c>
      <c r="I86" s="21">
        <f t="shared" si="39"/>
        <v>15.487515517416817</v>
      </c>
      <c r="J86" s="105" t="s">
        <v>10</v>
      </c>
    </row>
    <row r="87" spans="1:13" s="6" customFormat="1" ht="44.45" customHeight="1" x14ac:dyDescent="0.25">
      <c r="A87" s="121"/>
      <c r="B87" s="127"/>
      <c r="C87" s="127"/>
      <c r="D87" s="101" t="s">
        <v>11</v>
      </c>
      <c r="E87" s="20">
        <f>E75+E78+E81+E84</f>
        <v>2751.1000000000004</v>
      </c>
      <c r="F87" s="20">
        <f t="shared" ref="F87:I87" si="40">F75+F78+F81+F84</f>
        <v>2751.1000000000004</v>
      </c>
      <c r="G87" s="20">
        <f t="shared" si="40"/>
        <v>0</v>
      </c>
      <c r="H87" s="20">
        <f t="shared" si="40"/>
        <v>0</v>
      </c>
      <c r="I87" s="20">
        <f t="shared" si="40"/>
        <v>0</v>
      </c>
      <c r="J87" s="105" t="s">
        <v>10</v>
      </c>
    </row>
    <row r="88" spans="1:13" s="6" customFormat="1" ht="35.450000000000003" customHeight="1" x14ac:dyDescent="0.25">
      <c r="A88" s="128"/>
      <c r="B88" s="124"/>
      <c r="C88" s="124"/>
      <c r="D88" s="105" t="s">
        <v>12</v>
      </c>
      <c r="E88" s="20">
        <f>E76+E79+E82+E85</f>
        <v>82224.100000000006</v>
      </c>
      <c r="F88" s="20">
        <f t="shared" ref="F88:I88" si="41">F76+F79+F82+F85</f>
        <v>82224.100000000006</v>
      </c>
      <c r="G88" s="20">
        <f t="shared" si="41"/>
        <v>12328.697340000001</v>
      </c>
      <c r="H88" s="20">
        <f t="shared" si="41"/>
        <v>-67275.402660000007</v>
      </c>
      <c r="I88" s="20">
        <f t="shared" si="41"/>
        <v>15.487515517416817</v>
      </c>
      <c r="J88" s="105" t="s">
        <v>10</v>
      </c>
    </row>
    <row r="89" spans="1:13" s="6" customFormat="1" ht="28.9" customHeight="1" x14ac:dyDescent="0.25">
      <c r="A89" s="120" t="s">
        <v>40</v>
      </c>
      <c r="B89" s="126" t="s">
        <v>41</v>
      </c>
      <c r="C89" s="126" t="s">
        <v>16</v>
      </c>
      <c r="D89" s="106" t="s">
        <v>19</v>
      </c>
      <c r="E89" s="21">
        <f>E90+E91+E92</f>
        <v>11964.300000000001</v>
      </c>
      <c r="F89" s="21">
        <f>F90+F91+F92</f>
        <v>11964.300000000001</v>
      </c>
      <c r="G89" s="21">
        <f t="shared" ref="G89:I89" si="42">G90+G91+G92</f>
        <v>0</v>
      </c>
      <c r="H89" s="21">
        <f t="shared" si="42"/>
        <v>0</v>
      </c>
      <c r="I89" s="21">
        <f t="shared" si="42"/>
        <v>0</v>
      </c>
      <c r="J89" s="142" t="s">
        <v>92</v>
      </c>
    </row>
    <row r="90" spans="1:13" s="6" customFormat="1" ht="28.9" customHeight="1" x14ac:dyDescent="0.25">
      <c r="A90" s="121"/>
      <c r="B90" s="127"/>
      <c r="C90" s="127"/>
      <c r="D90" s="110" t="s">
        <v>45</v>
      </c>
      <c r="E90" s="24">
        <v>3966.1</v>
      </c>
      <c r="F90" s="24">
        <v>3966.1</v>
      </c>
      <c r="G90" s="24">
        <v>0</v>
      </c>
      <c r="H90" s="56">
        <v>0</v>
      </c>
      <c r="I90" s="24">
        <v>0</v>
      </c>
      <c r="J90" s="143"/>
    </row>
    <row r="91" spans="1:13" s="6" customFormat="1" ht="39" customHeight="1" x14ac:dyDescent="0.25">
      <c r="A91" s="121"/>
      <c r="B91" s="127"/>
      <c r="C91" s="127"/>
      <c r="D91" s="94" t="s">
        <v>11</v>
      </c>
      <c r="E91" s="24">
        <v>6203.5</v>
      </c>
      <c r="F91" s="24">
        <v>6203.5</v>
      </c>
      <c r="G91" s="24">
        <v>0</v>
      </c>
      <c r="H91" s="56">
        <v>0</v>
      </c>
      <c r="I91" s="24">
        <v>0</v>
      </c>
      <c r="J91" s="143"/>
    </row>
    <row r="92" spans="1:13" s="6" customFormat="1" ht="33" customHeight="1" x14ac:dyDescent="0.25">
      <c r="A92" s="121"/>
      <c r="B92" s="127"/>
      <c r="C92" s="127"/>
      <c r="D92" s="100" t="s">
        <v>12</v>
      </c>
      <c r="E92" s="20">
        <v>1794.7</v>
      </c>
      <c r="F92" s="20">
        <v>1794.7</v>
      </c>
      <c r="G92" s="20">
        <v>0</v>
      </c>
      <c r="H92" s="56">
        <v>0</v>
      </c>
      <c r="I92" s="20">
        <v>0</v>
      </c>
      <c r="J92" s="143"/>
    </row>
    <row r="93" spans="1:13" s="6" customFormat="1" ht="28.15" customHeight="1" x14ac:dyDescent="0.25">
      <c r="A93" s="145"/>
      <c r="B93" s="178" t="s">
        <v>44</v>
      </c>
      <c r="C93" s="178"/>
      <c r="D93" s="45" t="s">
        <v>19</v>
      </c>
      <c r="E93" s="21">
        <f>E50+E53+E59+E62+E68+E71+E74+E77+E80+E83+E89</f>
        <v>110507.3</v>
      </c>
      <c r="F93" s="21">
        <f t="shared" ref="F93:I93" si="43">F50+F53+F59+F62+F68+F71+F74+F77+F80+F83+F89</f>
        <v>110507.3</v>
      </c>
      <c r="G93" s="21">
        <f t="shared" si="43"/>
        <v>16351.858770000001</v>
      </c>
      <c r="H93" s="21">
        <f t="shared" si="43"/>
        <v>-70206.241230000014</v>
      </c>
      <c r="I93" s="21">
        <f t="shared" si="43"/>
        <v>73.341433118797312</v>
      </c>
      <c r="J93" s="111" t="s">
        <v>10</v>
      </c>
    </row>
    <row r="94" spans="1:13" s="6" customFormat="1" ht="28.15" customHeight="1" x14ac:dyDescent="0.25">
      <c r="A94" s="145"/>
      <c r="B94" s="178"/>
      <c r="C94" s="178"/>
      <c r="D94" s="57" t="s">
        <v>45</v>
      </c>
      <c r="E94" s="20">
        <f>E90</f>
        <v>3966.1</v>
      </c>
      <c r="F94" s="20">
        <f t="shared" ref="F94:I94" si="44">F90</f>
        <v>3966.1</v>
      </c>
      <c r="G94" s="20">
        <f t="shared" si="44"/>
        <v>0</v>
      </c>
      <c r="H94" s="20">
        <f t="shared" si="44"/>
        <v>0</v>
      </c>
      <c r="I94" s="20">
        <f t="shared" si="44"/>
        <v>0</v>
      </c>
      <c r="J94" s="104" t="s">
        <v>10</v>
      </c>
    </row>
    <row r="95" spans="1:13" s="6" customFormat="1" ht="42.6" customHeight="1" x14ac:dyDescent="0.25">
      <c r="A95" s="145"/>
      <c r="B95" s="178"/>
      <c r="C95" s="178"/>
      <c r="D95" s="100" t="s">
        <v>11</v>
      </c>
      <c r="E95" s="20">
        <f>E51+E54+E60+E63+E69+E72+E75+E78+E81+E84+E91</f>
        <v>13284.5</v>
      </c>
      <c r="F95" s="20">
        <f t="shared" ref="F95:I95" si="45">F51+F54+F60+F63+F69+F72+F75+F78+F81+F84+F91</f>
        <v>13284.5</v>
      </c>
      <c r="G95" s="20">
        <f t="shared" si="45"/>
        <v>0</v>
      </c>
      <c r="H95" s="20">
        <f t="shared" si="45"/>
        <v>0</v>
      </c>
      <c r="I95" s="20">
        <f t="shared" si="45"/>
        <v>0</v>
      </c>
      <c r="J95" s="100" t="s">
        <v>10</v>
      </c>
    </row>
    <row r="96" spans="1:13" s="6" customFormat="1" ht="30" customHeight="1" x14ac:dyDescent="0.25">
      <c r="A96" s="145"/>
      <c r="B96" s="178"/>
      <c r="C96" s="178"/>
      <c r="D96" s="100" t="s">
        <v>12</v>
      </c>
      <c r="E96" s="20">
        <f>E52+E55+E61+E64+E70+E73+E76+E79+E82+E85+E92</f>
        <v>93256.7</v>
      </c>
      <c r="F96" s="20">
        <f t="shared" ref="F96:I96" si="46">F52+F55+F61+F64+F70+F73+F76+F79+F82+F85+F92</f>
        <v>93256.7</v>
      </c>
      <c r="G96" s="20">
        <f t="shared" si="46"/>
        <v>16351.858770000001</v>
      </c>
      <c r="H96" s="20">
        <f t="shared" si="46"/>
        <v>-70206.241230000014</v>
      </c>
      <c r="I96" s="20">
        <f t="shared" si="46"/>
        <v>73.341433118797312</v>
      </c>
      <c r="J96" s="99" t="s">
        <v>10</v>
      </c>
    </row>
    <row r="97" spans="1:10" ht="19.149999999999999" customHeight="1" x14ac:dyDescent="0.25">
      <c r="A97" s="132" t="s">
        <v>13</v>
      </c>
      <c r="B97" s="133"/>
      <c r="C97" s="133"/>
      <c r="D97" s="133"/>
      <c r="E97" s="133"/>
      <c r="F97" s="133"/>
      <c r="G97" s="133"/>
      <c r="H97" s="133"/>
      <c r="I97" s="133"/>
      <c r="J97" s="134"/>
    </row>
    <row r="98" spans="1:10" s="6" customFormat="1" ht="30" customHeight="1" x14ac:dyDescent="0.25">
      <c r="A98" s="179"/>
      <c r="B98" s="125"/>
      <c r="C98" s="125" t="s">
        <v>16</v>
      </c>
      <c r="D98" s="57" t="s">
        <v>45</v>
      </c>
      <c r="E98" s="20">
        <f>E94</f>
        <v>3966.1</v>
      </c>
      <c r="F98" s="20">
        <f t="shared" ref="F98:I98" si="47">F94</f>
        <v>3966.1</v>
      </c>
      <c r="G98" s="20">
        <f t="shared" si="47"/>
        <v>0</v>
      </c>
      <c r="H98" s="20">
        <f t="shared" si="47"/>
        <v>0</v>
      </c>
      <c r="I98" s="20">
        <f t="shared" si="47"/>
        <v>0</v>
      </c>
      <c r="J98" s="58"/>
    </row>
    <row r="99" spans="1:10" s="6" customFormat="1" ht="43.9" customHeight="1" x14ac:dyDescent="0.25">
      <c r="A99" s="180"/>
      <c r="B99" s="125"/>
      <c r="C99" s="125"/>
      <c r="D99" s="62" t="s">
        <v>11</v>
      </c>
      <c r="E99" s="24">
        <f>E51+E60+E69+E75+E91</f>
        <v>11866.1</v>
      </c>
      <c r="F99" s="24">
        <f t="shared" ref="F99:I99" si="48">F51+F60+F69+F75+F91</f>
        <v>11866.1</v>
      </c>
      <c r="G99" s="24">
        <f t="shared" si="48"/>
        <v>0</v>
      </c>
      <c r="H99" s="24">
        <f t="shared" si="48"/>
        <v>0</v>
      </c>
      <c r="I99" s="24">
        <f t="shared" si="48"/>
        <v>0</v>
      </c>
      <c r="J99" s="55"/>
    </row>
    <row r="100" spans="1:10" s="6" customFormat="1" ht="44.45" customHeight="1" x14ac:dyDescent="0.25">
      <c r="A100" s="180"/>
      <c r="B100" s="125"/>
      <c r="C100" s="125"/>
      <c r="D100" s="63" t="s">
        <v>12</v>
      </c>
      <c r="E100" s="20">
        <f>E52+E61+E70+E76+E92</f>
        <v>90636.7</v>
      </c>
      <c r="F100" s="20">
        <f t="shared" ref="F100:I100" si="49">F52+F61+F70+F76+F92</f>
        <v>90636.7</v>
      </c>
      <c r="G100" s="20">
        <f t="shared" si="49"/>
        <v>16351.858770000001</v>
      </c>
      <c r="H100" s="20">
        <f t="shared" si="49"/>
        <v>-70206.241230000014</v>
      </c>
      <c r="I100" s="20">
        <f t="shared" si="49"/>
        <v>73.341433118797312</v>
      </c>
      <c r="J100" s="25"/>
    </row>
    <row r="101" spans="1:10" s="6" customFormat="1" ht="25.9" customHeight="1" x14ac:dyDescent="0.25">
      <c r="A101" s="180"/>
      <c r="B101" s="125"/>
      <c r="C101" s="125"/>
      <c r="D101" s="45" t="s">
        <v>19</v>
      </c>
      <c r="E101" s="21">
        <f>E98+E99+E100</f>
        <v>106468.9</v>
      </c>
      <c r="F101" s="21">
        <f t="shared" ref="F101:I101" si="50">F98+F99+F100</f>
        <v>106468.9</v>
      </c>
      <c r="G101" s="21">
        <f t="shared" si="50"/>
        <v>16351.858770000001</v>
      </c>
      <c r="H101" s="21">
        <f t="shared" si="50"/>
        <v>-70206.241230000014</v>
      </c>
      <c r="I101" s="21">
        <f t="shared" si="50"/>
        <v>73.341433118797312</v>
      </c>
      <c r="J101" s="54"/>
    </row>
    <row r="102" spans="1:10" s="6" customFormat="1" ht="46.15" customHeight="1" x14ac:dyDescent="0.25">
      <c r="A102" s="180"/>
      <c r="B102" s="125"/>
      <c r="C102" s="126" t="s">
        <v>17</v>
      </c>
      <c r="D102" s="62" t="s">
        <v>11</v>
      </c>
      <c r="E102" s="24">
        <f>E72+E78</f>
        <v>0</v>
      </c>
      <c r="F102" s="24">
        <f t="shared" ref="F102:I102" si="51">F72+F78</f>
        <v>0</v>
      </c>
      <c r="G102" s="24">
        <f t="shared" si="51"/>
        <v>0</v>
      </c>
      <c r="H102" s="24">
        <f t="shared" si="51"/>
        <v>0</v>
      </c>
      <c r="I102" s="24">
        <f t="shared" si="51"/>
        <v>0</v>
      </c>
      <c r="J102" s="55"/>
    </row>
    <row r="103" spans="1:10" s="6" customFormat="1" ht="44.45" customHeight="1" x14ac:dyDescent="0.25">
      <c r="A103" s="180"/>
      <c r="B103" s="125"/>
      <c r="C103" s="127"/>
      <c r="D103" s="63" t="s">
        <v>12</v>
      </c>
      <c r="E103" s="20">
        <f>E73+E79</f>
        <v>2620</v>
      </c>
      <c r="F103" s="20">
        <f t="shared" ref="F103:I103" si="52">F73+F79</f>
        <v>2620</v>
      </c>
      <c r="G103" s="20">
        <f t="shared" si="52"/>
        <v>0</v>
      </c>
      <c r="H103" s="20">
        <f t="shared" si="52"/>
        <v>0</v>
      </c>
      <c r="I103" s="20">
        <f t="shared" si="52"/>
        <v>0</v>
      </c>
      <c r="J103" s="25"/>
    </row>
    <row r="104" spans="1:10" s="6" customFormat="1" ht="25.9" customHeight="1" x14ac:dyDescent="0.25">
      <c r="A104" s="180"/>
      <c r="B104" s="125"/>
      <c r="C104" s="124"/>
      <c r="D104" s="45" t="s">
        <v>19</v>
      </c>
      <c r="E104" s="21">
        <f>E102+E103</f>
        <v>2620</v>
      </c>
      <c r="F104" s="21">
        <f t="shared" ref="F104:I104" si="53">F102+F103</f>
        <v>2620</v>
      </c>
      <c r="G104" s="21">
        <f t="shared" si="53"/>
        <v>0</v>
      </c>
      <c r="H104" s="21">
        <f t="shared" si="53"/>
        <v>0</v>
      </c>
      <c r="I104" s="21">
        <f t="shared" si="53"/>
        <v>0</v>
      </c>
      <c r="J104" s="54"/>
    </row>
    <row r="105" spans="1:10" s="6" customFormat="1" ht="46.15" customHeight="1" x14ac:dyDescent="0.25">
      <c r="A105" s="180"/>
      <c r="B105" s="125"/>
      <c r="C105" s="126" t="s">
        <v>43</v>
      </c>
      <c r="D105" s="62" t="s">
        <v>11</v>
      </c>
      <c r="E105" s="24">
        <f>E54+E81</f>
        <v>1321.2</v>
      </c>
      <c r="F105" s="24">
        <f t="shared" ref="F105:H105" si="54">F54+F81</f>
        <v>1321.2</v>
      </c>
      <c r="G105" s="24">
        <f t="shared" si="54"/>
        <v>0</v>
      </c>
      <c r="H105" s="24">
        <f t="shared" si="54"/>
        <v>0</v>
      </c>
      <c r="I105" s="24">
        <f>I54+I81</f>
        <v>0</v>
      </c>
      <c r="J105" s="55"/>
    </row>
    <row r="106" spans="1:10" s="6" customFormat="1" ht="30.6" customHeight="1" x14ac:dyDescent="0.25">
      <c r="A106" s="180"/>
      <c r="B106" s="125"/>
      <c r="C106" s="127"/>
      <c r="D106" s="63" t="s">
        <v>12</v>
      </c>
      <c r="E106" s="20">
        <f>E55+E82</f>
        <v>0</v>
      </c>
      <c r="F106" s="20">
        <f t="shared" ref="F106:I106" si="55">F55+F82</f>
        <v>0</v>
      </c>
      <c r="G106" s="20">
        <f t="shared" si="55"/>
        <v>0</v>
      </c>
      <c r="H106" s="20">
        <f t="shared" si="55"/>
        <v>0</v>
      </c>
      <c r="I106" s="20">
        <f t="shared" si="55"/>
        <v>0</v>
      </c>
      <c r="J106" s="25"/>
    </row>
    <row r="107" spans="1:10" s="6" customFormat="1" ht="25.9" customHeight="1" x14ac:dyDescent="0.25">
      <c r="A107" s="180"/>
      <c r="B107" s="125"/>
      <c r="C107" s="124"/>
      <c r="D107" s="45" t="s">
        <v>19</v>
      </c>
      <c r="E107" s="21">
        <f>E105+E106</f>
        <v>1321.2</v>
      </c>
      <c r="F107" s="21">
        <f t="shared" ref="F107:I107" si="56">F105+F106</f>
        <v>1321.2</v>
      </c>
      <c r="G107" s="21">
        <f t="shared" si="56"/>
        <v>0</v>
      </c>
      <c r="H107" s="21">
        <f t="shared" si="56"/>
        <v>0</v>
      </c>
      <c r="I107" s="21">
        <f t="shared" si="56"/>
        <v>0</v>
      </c>
      <c r="J107" s="54"/>
    </row>
    <row r="108" spans="1:10" s="6" customFormat="1" ht="46.15" customHeight="1" x14ac:dyDescent="0.25">
      <c r="A108" s="180"/>
      <c r="B108" s="125"/>
      <c r="C108" s="126" t="s">
        <v>42</v>
      </c>
      <c r="D108" s="62" t="s">
        <v>11</v>
      </c>
      <c r="E108" s="24">
        <f>E63+E84</f>
        <v>97.2</v>
      </c>
      <c r="F108" s="24">
        <f t="shared" ref="F108:I108" si="57">F63+F84</f>
        <v>97.2</v>
      </c>
      <c r="G108" s="24">
        <f t="shared" si="57"/>
        <v>0</v>
      </c>
      <c r="H108" s="24">
        <f t="shared" si="57"/>
        <v>0</v>
      </c>
      <c r="I108" s="24">
        <f t="shared" si="57"/>
        <v>0</v>
      </c>
      <c r="J108" s="55"/>
    </row>
    <row r="109" spans="1:10" s="6" customFormat="1" ht="32.450000000000003" customHeight="1" x14ac:dyDescent="0.25">
      <c r="A109" s="180"/>
      <c r="B109" s="125"/>
      <c r="C109" s="127"/>
      <c r="D109" s="63" t="s">
        <v>12</v>
      </c>
      <c r="E109" s="20">
        <f>E64+E85</f>
        <v>0</v>
      </c>
      <c r="F109" s="20">
        <f t="shared" ref="F109:I109" si="58">F64+F85</f>
        <v>0</v>
      </c>
      <c r="G109" s="20">
        <f t="shared" si="58"/>
        <v>0</v>
      </c>
      <c r="H109" s="20">
        <f t="shared" si="58"/>
        <v>0</v>
      </c>
      <c r="I109" s="20">
        <f t="shared" si="58"/>
        <v>0</v>
      </c>
      <c r="J109" s="25"/>
    </row>
    <row r="110" spans="1:10" s="6" customFormat="1" ht="25.9" customHeight="1" thickBot="1" x14ac:dyDescent="0.3">
      <c r="A110" s="180"/>
      <c r="B110" s="125"/>
      <c r="C110" s="124"/>
      <c r="D110" s="45" t="s">
        <v>19</v>
      </c>
      <c r="E110" s="21">
        <f>E108+E109</f>
        <v>97.2</v>
      </c>
      <c r="F110" s="21">
        <f t="shared" ref="F110:I110" si="59">F108+F109</f>
        <v>97.2</v>
      </c>
      <c r="G110" s="21">
        <f t="shared" si="59"/>
        <v>0</v>
      </c>
      <c r="H110" s="21">
        <f t="shared" si="59"/>
        <v>0</v>
      </c>
      <c r="I110" s="21">
        <f t="shared" si="59"/>
        <v>0</v>
      </c>
      <c r="J110" s="54"/>
    </row>
    <row r="111" spans="1:10" ht="31.15" customHeight="1" thickBot="1" x14ac:dyDescent="0.3">
      <c r="A111" s="205" t="s">
        <v>46</v>
      </c>
      <c r="B111" s="206"/>
      <c r="C111" s="207"/>
      <c r="D111" s="66" t="s">
        <v>19</v>
      </c>
      <c r="E111" s="67">
        <f>E32+E46+E93</f>
        <v>237011.5</v>
      </c>
      <c r="F111" s="67">
        <f>F32+F46+F93</f>
        <v>237011.5</v>
      </c>
      <c r="G111" s="67">
        <f>G32+G46+G93</f>
        <v>45272.411899999999</v>
      </c>
      <c r="H111" s="67">
        <f>G111-F111</f>
        <v>-191739.08809999999</v>
      </c>
      <c r="I111" s="67">
        <f>G111/F111*100</f>
        <v>19.101356643032087</v>
      </c>
      <c r="J111" s="68" t="s">
        <v>10</v>
      </c>
    </row>
    <row r="112" spans="1:10" ht="33" customHeight="1" thickBot="1" x14ac:dyDescent="0.3">
      <c r="A112" s="182"/>
      <c r="B112" s="195"/>
      <c r="C112" s="208"/>
      <c r="D112" s="69" t="s">
        <v>45</v>
      </c>
      <c r="E112" s="67">
        <f>E94</f>
        <v>3966.1</v>
      </c>
      <c r="F112" s="67">
        <f>F94</f>
        <v>3966.1</v>
      </c>
      <c r="G112" s="67">
        <f>G94</f>
        <v>0</v>
      </c>
      <c r="H112" s="67">
        <f>G112-F112</f>
        <v>-3966.1</v>
      </c>
      <c r="I112" s="70">
        <f>G112/F112*100</f>
        <v>0</v>
      </c>
      <c r="J112" s="71" t="s">
        <v>10</v>
      </c>
    </row>
    <row r="113" spans="1:10" s="6" customFormat="1" ht="44.45" customHeight="1" thickBot="1" x14ac:dyDescent="0.3">
      <c r="A113" s="182"/>
      <c r="B113" s="195"/>
      <c r="C113" s="208"/>
      <c r="D113" s="72" t="s">
        <v>11</v>
      </c>
      <c r="E113" s="73">
        <f>E33+E47+E95</f>
        <v>13284.5</v>
      </c>
      <c r="F113" s="73">
        <f>F33+F47+F95</f>
        <v>13284.5</v>
      </c>
      <c r="G113" s="73">
        <f>G33+G47+G95</f>
        <v>0</v>
      </c>
      <c r="H113" s="67">
        <f t="shared" ref="H113:H114" si="60">G113-F113</f>
        <v>-13284.5</v>
      </c>
      <c r="I113" s="70">
        <f t="shared" ref="I113" si="61">G113/F113*100</f>
        <v>0</v>
      </c>
      <c r="J113" s="74" t="s">
        <v>10</v>
      </c>
    </row>
    <row r="114" spans="1:10" s="6" customFormat="1" ht="33" customHeight="1" thickBot="1" x14ac:dyDescent="0.3">
      <c r="A114" s="209"/>
      <c r="B114" s="210"/>
      <c r="C114" s="211"/>
      <c r="D114" s="75" t="s">
        <v>12</v>
      </c>
      <c r="E114" s="76">
        <f>E34+E48+E96</f>
        <v>219760.9</v>
      </c>
      <c r="F114" s="76">
        <f>F34+F48+F96</f>
        <v>219760.9</v>
      </c>
      <c r="G114" s="76">
        <f>G34+G48+G96</f>
        <v>45272.411899999999</v>
      </c>
      <c r="H114" s="67">
        <f t="shared" si="60"/>
        <v>-174488.48809999999</v>
      </c>
      <c r="I114" s="70">
        <f>G114/F114*100</f>
        <v>20.600758324160484</v>
      </c>
      <c r="J114" s="77" t="s">
        <v>10</v>
      </c>
    </row>
    <row r="115" spans="1:10" s="6" customFormat="1" ht="13.15" customHeight="1" x14ac:dyDescent="0.25">
      <c r="A115" s="199" t="s">
        <v>82</v>
      </c>
      <c r="B115" s="200"/>
      <c r="C115" s="200"/>
      <c r="D115" s="201"/>
      <c r="E115" s="201"/>
      <c r="F115" s="201"/>
      <c r="G115" s="201"/>
      <c r="H115" s="201"/>
      <c r="I115" s="201"/>
      <c r="J115" s="202"/>
    </row>
    <row r="116" spans="1:10" s="6" customFormat="1" ht="42" customHeight="1" x14ac:dyDescent="0.25">
      <c r="A116" s="125" t="s">
        <v>18</v>
      </c>
      <c r="B116" s="125"/>
      <c r="C116" s="125" t="s">
        <v>10</v>
      </c>
      <c r="D116" s="43" t="s">
        <v>11</v>
      </c>
      <c r="E116" s="11">
        <v>0</v>
      </c>
      <c r="F116" s="11">
        <v>0</v>
      </c>
      <c r="G116" s="11">
        <v>0</v>
      </c>
      <c r="H116" s="78">
        <v>0</v>
      </c>
      <c r="I116" s="11">
        <v>0</v>
      </c>
      <c r="J116" s="44" t="s">
        <v>10</v>
      </c>
    </row>
    <row r="117" spans="1:10" s="6" customFormat="1" ht="28.9" customHeight="1" x14ac:dyDescent="0.25">
      <c r="A117" s="125"/>
      <c r="B117" s="125"/>
      <c r="C117" s="125"/>
      <c r="D117" s="43" t="s">
        <v>12</v>
      </c>
      <c r="E117" s="11">
        <v>2100</v>
      </c>
      <c r="F117" s="11">
        <v>2100</v>
      </c>
      <c r="G117" s="11">
        <v>0</v>
      </c>
      <c r="H117" s="78">
        <v>0</v>
      </c>
      <c r="I117" s="11">
        <v>0</v>
      </c>
      <c r="J117" s="44" t="s">
        <v>10</v>
      </c>
    </row>
    <row r="118" spans="1:10" s="10" customFormat="1" ht="24.6" customHeight="1" x14ac:dyDescent="0.25">
      <c r="A118" s="125"/>
      <c r="B118" s="125"/>
      <c r="C118" s="125"/>
      <c r="D118" s="84" t="s">
        <v>19</v>
      </c>
      <c r="E118" s="41">
        <f>E116+E117</f>
        <v>2100</v>
      </c>
      <c r="F118" s="41">
        <f t="shared" ref="F118:I118" si="62">F116+F117</f>
        <v>2100</v>
      </c>
      <c r="G118" s="41">
        <f t="shared" si="62"/>
        <v>0</v>
      </c>
      <c r="H118" s="41">
        <f t="shared" si="62"/>
        <v>0</v>
      </c>
      <c r="I118" s="41">
        <f t="shared" si="62"/>
        <v>0</v>
      </c>
      <c r="J118" s="79" t="s">
        <v>10</v>
      </c>
    </row>
    <row r="119" spans="1:10" s="6" customFormat="1" ht="16.149999999999999" hidden="1" customHeight="1" x14ac:dyDescent="0.25">
      <c r="A119" s="203" t="s">
        <v>13</v>
      </c>
      <c r="B119" s="201"/>
      <c r="C119" s="200"/>
      <c r="D119" s="200"/>
      <c r="E119" s="200"/>
      <c r="F119" s="200"/>
      <c r="G119" s="200"/>
      <c r="H119" s="200"/>
      <c r="I119" s="200"/>
      <c r="J119" s="204"/>
    </row>
    <row r="120" spans="1:10" ht="31.9" hidden="1" customHeight="1" x14ac:dyDescent="0.25">
      <c r="A120" s="174" t="s">
        <v>47</v>
      </c>
      <c r="B120" s="212"/>
      <c r="C120" s="126" t="s">
        <v>10</v>
      </c>
      <c r="D120" s="80" t="s">
        <v>45</v>
      </c>
      <c r="E120" s="20"/>
      <c r="F120" s="20"/>
      <c r="G120" s="20"/>
      <c r="H120" s="81"/>
      <c r="I120" s="20"/>
      <c r="J120" s="90" t="s">
        <v>10</v>
      </c>
    </row>
    <row r="121" spans="1:10" s="6" customFormat="1" ht="47.45" hidden="1" customHeight="1" x14ac:dyDescent="0.25">
      <c r="A121" s="136"/>
      <c r="B121" s="213"/>
      <c r="C121" s="127"/>
      <c r="D121" s="46" t="s">
        <v>11</v>
      </c>
      <c r="E121" s="47"/>
      <c r="F121" s="47"/>
      <c r="G121" s="47"/>
      <c r="H121" s="82"/>
      <c r="I121" s="47"/>
      <c r="J121" s="61" t="s">
        <v>10</v>
      </c>
    </row>
    <row r="122" spans="1:10" s="6" customFormat="1" ht="36" hidden="1" customHeight="1" x14ac:dyDescent="0.25">
      <c r="A122" s="136"/>
      <c r="B122" s="213"/>
      <c r="C122" s="127"/>
      <c r="D122" s="43" t="s">
        <v>12</v>
      </c>
      <c r="E122" s="11"/>
      <c r="F122" s="11"/>
      <c r="G122" s="11"/>
      <c r="H122" s="83"/>
      <c r="I122" s="11"/>
      <c r="J122" s="44" t="s">
        <v>10</v>
      </c>
    </row>
    <row r="123" spans="1:10" s="10" customFormat="1" ht="17.45" hidden="1" customHeight="1" x14ac:dyDescent="0.25">
      <c r="A123" s="214"/>
      <c r="B123" s="215"/>
      <c r="C123" s="124"/>
      <c r="D123" s="84" t="s">
        <v>19</v>
      </c>
      <c r="E123" s="41"/>
      <c r="F123" s="41"/>
      <c r="G123" s="41"/>
      <c r="H123" s="85"/>
      <c r="I123" s="41"/>
      <c r="J123" s="79" t="s">
        <v>10</v>
      </c>
    </row>
    <row r="124" spans="1:10" s="6" customFormat="1" ht="45.6" hidden="1" customHeight="1" x14ac:dyDescent="0.25">
      <c r="A124" s="174" t="s">
        <v>48</v>
      </c>
      <c r="B124" s="175"/>
      <c r="C124" s="126" t="s">
        <v>10</v>
      </c>
      <c r="D124" s="43" t="s">
        <v>11</v>
      </c>
      <c r="E124" s="11"/>
      <c r="F124" s="11"/>
      <c r="G124" s="11"/>
      <c r="H124" s="83"/>
      <c r="I124" s="11"/>
      <c r="J124" s="44" t="s">
        <v>10</v>
      </c>
    </row>
    <row r="125" spans="1:10" s="6" customFormat="1" ht="34.15" hidden="1" customHeight="1" x14ac:dyDescent="0.25">
      <c r="A125" s="136"/>
      <c r="B125" s="176"/>
      <c r="C125" s="127"/>
      <c r="D125" s="43" t="s">
        <v>12</v>
      </c>
      <c r="E125" s="11"/>
      <c r="F125" s="11"/>
      <c r="G125" s="11"/>
      <c r="H125" s="83"/>
      <c r="I125" s="11"/>
      <c r="J125" s="44" t="s">
        <v>10</v>
      </c>
    </row>
    <row r="126" spans="1:10" s="10" customFormat="1" ht="24" hidden="1" customHeight="1" x14ac:dyDescent="0.25">
      <c r="A126" s="137"/>
      <c r="B126" s="177"/>
      <c r="C126" s="124"/>
      <c r="D126" s="86" t="s">
        <v>19</v>
      </c>
      <c r="E126" s="87"/>
      <c r="F126" s="87"/>
      <c r="G126" s="87"/>
      <c r="H126" s="88"/>
      <c r="I126" s="87"/>
      <c r="J126" s="89" t="s">
        <v>10</v>
      </c>
    </row>
    <row r="127" spans="1:10" s="6" customFormat="1" ht="45.6" hidden="1" customHeight="1" x14ac:dyDescent="0.25">
      <c r="A127" s="174" t="s">
        <v>49</v>
      </c>
      <c r="B127" s="175"/>
      <c r="C127" s="126" t="s">
        <v>10</v>
      </c>
      <c r="D127" s="43" t="s">
        <v>11</v>
      </c>
      <c r="E127" s="11"/>
      <c r="F127" s="11"/>
      <c r="G127" s="11"/>
      <c r="H127" s="83"/>
      <c r="I127" s="11"/>
      <c r="J127" s="44" t="s">
        <v>10</v>
      </c>
    </row>
    <row r="128" spans="1:10" s="6" customFormat="1" ht="34.15" hidden="1" customHeight="1" x14ac:dyDescent="0.25">
      <c r="A128" s="136"/>
      <c r="B128" s="176"/>
      <c r="C128" s="127"/>
      <c r="D128" s="43" t="s">
        <v>12</v>
      </c>
      <c r="E128" s="11"/>
      <c r="F128" s="11"/>
      <c r="G128" s="11"/>
      <c r="H128" s="83"/>
      <c r="I128" s="11"/>
      <c r="J128" s="44" t="s">
        <v>10</v>
      </c>
    </row>
    <row r="129" spans="1:10" s="10" customFormat="1" ht="24" hidden="1" customHeight="1" x14ac:dyDescent="0.25">
      <c r="A129" s="137"/>
      <c r="B129" s="177"/>
      <c r="C129" s="124"/>
      <c r="D129" s="86" t="s">
        <v>19</v>
      </c>
      <c r="E129" s="87"/>
      <c r="F129" s="87"/>
      <c r="G129" s="87"/>
      <c r="H129" s="88"/>
      <c r="I129" s="87"/>
      <c r="J129" s="89" t="s">
        <v>10</v>
      </c>
    </row>
    <row r="130" spans="1:10" s="10" customFormat="1" ht="31.9" customHeight="1" x14ac:dyDescent="0.25">
      <c r="A130" s="135" t="s">
        <v>50</v>
      </c>
      <c r="B130" s="181"/>
      <c r="C130" s="126" t="s">
        <v>10</v>
      </c>
      <c r="D130" s="48" t="s">
        <v>45</v>
      </c>
      <c r="E130" s="38">
        <f>E112</f>
        <v>3966.1</v>
      </c>
      <c r="F130" s="38">
        <v>3966.1</v>
      </c>
      <c r="G130" s="38">
        <v>0</v>
      </c>
      <c r="H130" s="38">
        <v>0</v>
      </c>
      <c r="I130" s="38">
        <v>0</v>
      </c>
      <c r="J130" s="60" t="s">
        <v>10</v>
      </c>
    </row>
    <row r="131" spans="1:10" s="6" customFormat="1" ht="45.6" customHeight="1" x14ac:dyDescent="0.25">
      <c r="A131" s="136"/>
      <c r="B131" s="176"/>
      <c r="C131" s="127"/>
      <c r="D131" s="43" t="s">
        <v>11</v>
      </c>
      <c r="E131" s="11">
        <f>E113</f>
        <v>13284.5</v>
      </c>
      <c r="F131" s="11">
        <v>13284.5</v>
      </c>
      <c r="G131" s="11">
        <v>0</v>
      </c>
      <c r="H131" s="38">
        <v>0</v>
      </c>
      <c r="I131" s="38">
        <v>0</v>
      </c>
      <c r="J131" s="44" t="s">
        <v>10</v>
      </c>
    </row>
    <row r="132" spans="1:10" s="6" customFormat="1" ht="28.9" customHeight="1" x14ac:dyDescent="0.25">
      <c r="A132" s="136"/>
      <c r="B132" s="176"/>
      <c r="C132" s="127"/>
      <c r="D132" s="43" t="s">
        <v>12</v>
      </c>
      <c r="E132" s="11">
        <f>E114-E117</f>
        <v>217660.9</v>
      </c>
      <c r="F132" s="11">
        <v>217660.9</v>
      </c>
      <c r="G132" s="34">
        <f>G114-G117</f>
        <v>45272.411899999999</v>
      </c>
      <c r="H132" s="20">
        <f>G132-F132</f>
        <v>-172388.48809999999</v>
      </c>
      <c r="I132" s="20">
        <f t="shared" ref="I132" si="63">G132/F132*100</f>
        <v>20.799515163265429</v>
      </c>
      <c r="J132" s="216" t="s">
        <v>10</v>
      </c>
    </row>
    <row r="133" spans="1:10" s="10" customFormat="1" ht="24" customHeight="1" x14ac:dyDescent="0.25">
      <c r="A133" s="137"/>
      <c r="B133" s="177"/>
      <c r="C133" s="124"/>
      <c r="D133" s="86" t="s">
        <v>19</v>
      </c>
      <c r="E133" s="87">
        <f>E130+E131+E132</f>
        <v>234911.5</v>
      </c>
      <c r="F133" s="87">
        <f t="shared" ref="F133:I133" si="64">F130+F131+F132</f>
        <v>234911.5</v>
      </c>
      <c r="G133" s="87">
        <f t="shared" si="64"/>
        <v>45272.411899999999</v>
      </c>
      <c r="H133" s="217">
        <f t="shared" si="64"/>
        <v>-172388.48809999999</v>
      </c>
      <c r="I133" s="217">
        <f t="shared" si="64"/>
        <v>20.799515163265429</v>
      </c>
      <c r="J133" s="89" t="s">
        <v>10</v>
      </c>
    </row>
    <row r="134" spans="1:10" s="6" customFormat="1" ht="13.15" customHeight="1" x14ac:dyDescent="0.25">
      <c r="A134" s="203" t="s">
        <v>82</v>
      </c>
      <c r="B134" s="201"/>
      <c r="C134" s="200"/>
      <c r="D134" s="200"/>
      <c r="E134" s="200"/>
      <c r="F134" s="200"/>
      <c r="G134" s="200"/>
      <c r="H134" s="200"/>
      <c r="I134" s="200"/>
      <c r="J134" s="204"/>
    </row>
    <row r="135" spans="1:10" s="6" customFormat="1" ht="31.9" customHeight="1" x14ac:dyDescent="0.25">
      <c r="A135" s="174" t="s">
        <v>51</v>
      </c>
      <c r="B135" s="212"/>
      <c r="C135" s="126" t="s">
        <v>52</v>
      </c>
      <c r="D135" s="57" t="s">
        <v>45</v>
      </c>
      <c r="E135" s="20">
        <f>E90</f>
        <v>3966.1</v>
      </c>
      <c r="F135" s="20">
        <f t="shared" ref="F135:I135" si="65">F90</f>
        <v>3966.1</v>
      </c>
      <c r="G135" s="20">
        <f t="shared" si="65"/>
        <v>0</v>
      </c>
      <c r="H135" s="20">
        <f t="shared" si="65"/>
        <v>0</v>
      </c>
      <c r="I135" s="20">
        <f t="shared" si="65"/>
        <v>0</v>
      </c>
      <c r="J135" s="90" t="s">
        <v>10</v>
      </c>
    </row>
    <row r="136" spans="1:10" s="6" customFormat="1" ht="53.45" customHeight="1" x14ac:dyDescent="0.25">
      <c r="A136" s="136"/>
      <c r="B136" s="213"/>
      <c r="C136" s="127"/>
      <c r="D136" s="46" t="s">
        <v>11</v>
      </c>
      <c r="E136" s="47">
        <f>E37+E99</f>
        <v>11866.1</v>
      </c>
      <c r="F136" s="47">
        <f>F37+F99</f>
        <v>11866.1</v>
      </c>
      <c r="G136" s="47">
        <f>G37+G99</f>
        <v>0</v>
      </c>
      <c r="H136" s="47">
        <f>H37+H99</f>
        <v>0</v>
      </c>
      <c r="I136" s="47">
        <f>I37+I99</f>
        <v>0</v>
      </c>
      <c r="J136" s="61" t="s">
        <v>10</v>
      </c>
    </row>
    <row r="137" spans="1:10" s="6" customFormat="1" ht="36" customHeight="1" x14ac:dyDescent="0.25">
      <c r="A137" s="136"/>
      <c r="B137" s="213"/>
      <c r="C137" s="127"/>
      <c r="D137" s="43" t="s">
        <v>12</v>
      </c>
      <c r="E137" s="11">
        <f>E38+E100</f>
        <v>217140.9</v>
      </c>
      <c r="F137" s="11">
        <f>F38+F100</f>
        <v>217140.9</v>
      </c>
      <c r="G137" s="11">
        <f>G38+G100</f>
        <v>45272.411899999999</v>
      </c>
      <c r="H137" s="20">
        <f>G137-F137</f>
        <v>-171868.48809999999</v>
      </c>
      <c r="I137" s="20">
        <f t="shared" ref="I137" si="66">G137/F137*100</f>
        <v>20.849324977468548</v>
      </c>
      <c r="J137" s="44" t="s">
        <v>10</v>
      </c>
    </row>
    <row r="138" spans="1:10" s="10" customFormat="1" ht="19.899999999999999" customHeight="1" x14ac:dyDescent="0.25">
      <c r="A138" s="214"/>
      <c r="B138" s="215"/>
      <c r="C138" s="124"/>
      <c r="D138" s="84" t="s">
        <v>19</v>
      </c>
      <c r="E138" s="41">
        <f>E135+E136+E137</f>
        <v>232973.1</v>
      </c>
      <c r="F138" s="41">
        <f t="shared" ref="F138:I138" si="67">F135+F136+F137</f>
        <v>232973.1</v>
      </c>
      <c r="G138" s="41">
        <f t="shared" si="67"/>
        <v>45272.411899999999</v>
      </c>
      <c r="H138" s="41">
        <f t="shared" si="67"/>
        <v>-171868.48809999999</v>
      </c>
      <c r="I138" s="41">
        <f t="shared" si="67"/>
        <v>20.849324977468548</v>
      </c>
      <c r="J138" s="79" t="s">
        <v>10</v>
      </c>
    </row>
    <row r="139" spans="1:10" s="6" customFormat="1" ht="42" customHeight="1" x14ac:dyDescent="0.25">
      <c r="A139" s="174" t="s">
        <v>53</v>
      </c>
      <c r="B139" s="175"/>
      <c r="C139" s="126" t="s">
        <v>54</v>
      </c>
      <c r="D139" s="43" t="s">
        <v>11</v>
      </c>
      <c r="E139" s="11">
        <f>E40+E102</f>
        <v>0</v>
      </c>
      <c r="F139" s="11">
        <f>F40+F102</f>
        <v>0</v>
      </c>
      <c r="G139" s="11">
        <f>G40+G102</f>
        <v>0</v>
      </c>
      <c r="H139" s="11">
        <f>H40+H102</f>
        <v>0</v>
      </c>
      <c r="I139" s="11">
        <f>I40+I102</f>
        <v>0</v>
      </c>
      <c r="J139" s="44" t="s">
        <v>10</v>
      </c>
    </row>
    <row r="140" spans="1:10" s="6" customFormat="1" ht="31.9" customHeight="1" x14ac:dyDescent="0.25">
      <c r="A140" s="136"/>
      <c r="B140" s="176"/>
      <c r="C140" s="127"/>
      <c r="D140" s="43" t="s">
        <v>12</v>
      </c>
      <c r="E140" s="11">
        <f>E41+E103</f>
        <v>2620</v>
      </c>
      <c r="F140" s="11">
        <f>F41+F103</f>
        <v>2620</v>
      </c>
      <c r="G140" s="11">
        <f>G41+G103</f>
        <v>0</v>
      </c>
      <c r="H140" s="11">
        <f>H41+H103</f>
        <v>0</v>
      </c>
      <c r="I140" s="11">
        <f>I41+I103</f>
        <v>0</v>
      </c>
      <c r="J140" s="44" t="s">
        <v>10</v>
      </c>
    </row>
    <row r="141" spans="1:10" s="10" customFormat="1" ht="24" customHeight="1" x14ac:dyDescent="0.25">
      <c r="A141" s="137"/>
      <c r="B141" s="177"/>
      <c r="C141" s="124"/>
      <c r="D141" s="86" t="s">
        <v>19</v>
      </c>
      <c r="E141" s="87">
        <f>E139+E140</f>
        <v>2620</v>
      </c>
      <c r="F141" s="87">
        <f t="shared" ref="F141:I141" si="68">F139+F140</f>
        <v>2620</v>
      </c>
      <c r="G141" s="87">
        <f t="shared" si="68"/>
        <v>0</v>
      </c>
      <c r="H141" s="87">
        <f t="shared" si="68"/>
        <v>0</v>
      </c>
      <c r="I141" s="87">
        <f t="shared" si="68"/>
        <v>0</v>
      </c>
      <c r="J141" s="89" t="s">
        <v>10</v>
      </c>
    </row>
    <row r="142" spans="1:10" s="6" customFormat="1" ht="45.6" customHeight="1" x14ac:dyDescent="0.25">
      <c r="A142" s="174" t="s">
        <v>55</v>
      </c>
      <c r="B142" s="175"/>
      <c r="C142" s="126" t="s">
        <v>56</v>
      </c>
      <c r="D142" s="43" t="s">
        <v>11</v>
      </c>
      <c r="E142" s="11">
        <v>0</v>
      </c>
      <c r="F142" s="11">
        <v>0</v>
      </c>
      <c r="G142" s="11">
        <v>0</v>
      </c>
      <c r="H142" s="83">
        <v>0</v>
      </c>
      <c r="I142" s="11">
        <v>0</v>
      </c>
      <c r="J142" s="44" t="s">
        <v>10</v>
      </c>
    </row>
    <row r="143" spans="1:10" s="6" customFormat="1" ht="34.15" customHeight="1" x14ac:dyDescent="0.25">
      <c r="A143" s="136"/>
      <c r="B143" s="176"/>
      <c r="C143" s="127"/>
      <c r="D143" s="43" t="s">
        <v>12</v>
      </c>
      <c r="E143" s="11">
        <f>E48</f>
        <v>0</v>
      </c>
      <c r="F143" s="11">
        <v>0</v>
      </c>
      <c r="G143" s="11">
        <v>0</v>
      </c>
      <c r="H143" s="83">
        <v>0</v>
      </c>
      <c r="I143" s="11">
        <v>0</v>
      </c>
      <c r="J143" s="44" t="s">
        <v>10</v>
      </c>
    </row>
    <row r="144" spans="1:10" s="10" customFormat="1" ht="24" customHeight="1" x14ac:dyDescent="0.25">
      <c r="A144" s="137"/>
      <c r="B144" s="177"/>
      <c r="C144" s="124"/>
      <c r="D144" s="86" t="s">
        <v>19</v>
      </c>
      <c r="E144" s="87">
        <f>E142+E143</f>
        <v>0</v>
      </c>
      <c r="F144" s="87">
        <f t="shared" ref="F144:I144" si="69">F142+F143</f>
        <v>0</v>
      </c>
      <c r="G144" s="87">
        <f t="shared" si="69"/>
        <v>0</v>
      </c>
      <c r="H144" s="87">
        <f t="shared" si="69"/>
        <v>0</v>
      </c>
      <c r="I144" s="87">
        <f t="shared" si="69"/>
        <v>0</v>
      </c>
      <c r="J144" s="89" t="s">
        <v>10</v>
      </c>
    </row>
    <row r="145" spans="1:10" s="6" customFormat="1" ht="43.15" customHeight="1" x14ac:dyDescent="0.25">
      <c r="A145" s="174" t="s">
        <v>57</v>
      </c>
      <c r="B145" s="175"/>
      <c r="C145" s="126" t="s">
        <v>58</v>
      </c>
      <c r="D145" s="43" t="s">
        <v>11</v>
      </c>
      <c r="E145" s="11">
        <f>E63+E84</f>
        <v>97.2</v>
      </c>
      <c r="F145" s="11">
        <v>97.2</v>
      </c>
      <c r="G145" s="11">
        <v>0</v>
      </c>
      <c r="H145" s="83">
        <v>0</v>
      </c>
      <c r="I145" s="11">
        <v>0</v>
      </c>
      <c r="J145" s="44" t="s">
        <v>10</v>
      </c>
    </row>
    <row r="146" spans="1:10" s="6" customFormat="1" ht="28.9" customHeight="1" x14ac:dyDescent="0.25">
      <c r="A146" s="136"/>
      <c r="B146" s="176"/>
      <c r="C146" s="127"/>
      <c r="D146" s="43" t="s">
        <v>12</v>
      </c>
      <c r="E146" s="11">
        <f>E64+E85</f>
        <v>0</v>
      </c>
      <c r="F146" s="11">
        <v>0</v>
      </c>
      <c r="G146" s="11">
        <v>0</v>
      </c>
      <c r="H146" s="83">
        <v>0</v>
      </c>
      <c r="I146" s="11">
        <v>0</v>
      </c>
      <c r="J146" s="44" t="s">
        <v>10</v>
      </c>
    </row>
    <row r="147" spans="1:10" s="10" customFormat="1" ht="24" customHeight="1" x14ac:dyDescent="0.25">
      <c r="A147" s="137"/>
      <c r="B147" s="177"/>
      <c r="C147" s="124"/>
      <c r="D147" s="86" t="s">
        <v>19</v>
      </c>
      <c r="E147" s="87">
        <f>E145+E146</f>
        <v>97.2</v>
      </c>
      <c r="F147" s="87">
        <f t="shared" ref="F147:I147" si="70">F145+F146</f>
        <v>97.2</v>
      </c>
      <c r="G147" s="87">
        <f t="shared" si="70"/>
        <v>0</v>
      </c>
      <c r="H147" s="87">
        <f t="shared" si="70"/>
        <v>0</v>
      </c>
      <c r="I147" s="87">
        <f t="shared" si="70"/>
        <v>0</v>
      </c>
      <c r="J147" s="89" t="s">
        <v>10</v>
      </c>
    </row>
    <row r="148" spans="1:10" s="6" customFormat="1" ht="43.15" customHeight="1" x14ac:dyDescent="0.25">
      <c r="A148" s="165" t="s">
        <v>59</v>
      </c>
      <c r="B148" s="166"/>
      <c r="C148" s="171" t="s">
        <v>43</v>
      </c>
      <c r="D148" s="12" t="s">
        <v>11</v>
      </c>
      <c r="E148" s="7">
        <f>E54+E81</f>
        <v>1321.2</v>
      </c>
      <c r="F148" s="7">
        <f>F54+F81</f>
        <v>1321.2</v>
      </c>
      <c r="G148" s="7">
        <f>G54+G81</f>
        <v>0</v>
      </c>
      <c r="H148" s="7">
        <f>H54+H81</f>
        <v>0</v>
      </c>
      <c r="I148" s="7">
        <f>I54+I81</f>
        <v>0</v>
      </c>
      <c r="J148" s="16" t="s">
        <v>10</v>
      </c>
    </row>
    <row r="149" spans="1:10" s="6" customFormat="1" ht="27.6" customHeight="1" x14ac:dyDescent="0.25">
      <c r="A149" s="167"/>
      <c r="B149" s="168"/>
      <c r="C149" s="172"/>
      <c r="D149" s="12" t="s">
        <v>12</v>
      </c>
      <c r="E149" s="11">
        <f>E55+E82</f>
        <v>0</v>
      </c>
      <c r="F149" s="11">
        <f>F55+F82</f>
        <v>0</v>
      </c>
      <c r="G149" s="11">
        <f>G55+G82</f>
        <v>0</v>
      </c>
      <c r="H149" s="11">
        <f>H55+H82</f>
        <v>0</v>
      </c>
      <c r="I149" s="11">
        <f>I55+I82</f>
        <v>0</v>
      </c>
      <c r="J149" s="16" t="s">
        <v>10</v>
      </c>
    </row>
    <row r="150" spans="1:10" s="10" customFormat="1" ht="24" customHeight="1" x14ac:dyDescent="0.25">
      <c r="A150" s="169"/>
      <c r="B150" s="170"/>
      <c r="C150" s="173"/>
      <c r="D150" s="22" t="s">
        <v>19</v>
      </c>
      <c r="E150" s="17">
        <f>E148+E149</f>
        <v>1321.2</v>
      </c>
      <c r="F150" s="17">
        <f t="shared" ref="F150:I150" si="71">F148+F149</f>
        <v>1321.2</v>
      </c>
      <c r="G150" s="17">
        <f t="shared" si="71"/>
        <v>0</v>
      </c>
      <c r="H150" s="17">
        <f t="shared" si="71"/>
        <v>0</v>
      </c>
      <c r="I150" s="17">
        <f t="shared" si="71"/>
        <v>0</v>
      </c>
      <c r="J150" s="18" t="s">
        <v>10</v>
      </c>
    </row>
    <row r="151" spans="1:10" ht="18" customHeight="1" x14ac:dyDescent="0.25">
      <c r="A151" s="1" t="s">
        <v>14</v>
      </c>
      <c r="B151" s="8"/>
      <c r="C151" s="8"/>
      <c r="D151" s="9"/>
      <c r="E151" s="9"/>
      <c r="F151" s="9"/>
      <c r="G151" s="8"/>
      <c r="H151" s="8"/>
      <c r="I151" s="8"/>
      <c r="J151" s="8"/>
    </row>
    <row r="152" spans="1:10" ht="34.15" customHeight="1" x14ac:dyDescent="0.25">
      <c r="A152" s="3" t="s">
        <v>93</v>
      </c>
      <c r="B152" s="8"/>
      <c r="C152" s="8"/>
      <c r="D152" s="9"/>
      <c r="E152" s="9"/>
      <c r="F152" s="9"/>
      <c r="G152" s="8"/>
      <c r="H152" s="8"/>
      <c r="I152" s="8"/>
      <c r="J152" s="8"/>
    </row>
    <row r="153" spans="1:10" x14ac:dyDescent="0.25">
      <c r="A153" s="2" t="s">
        <v>95</v>
      </c>
      <c r="B153" s="8"/>
      <c r="C153" s="8"/>
      <c r="D153" s="9"/>
      <c r="E153" s="23"/>
      <c r="F153" s="9"/>
      <c r="G153" s="8"/>
      <c r="H153" s="8"/>
      <c r="I153" s="8"/>
      <c r="J153" s="8"/>
    </row>
    <row r="154" spans="1:10" ht="25.9" customHeight="1" x14ac:dyDescent="0.25">
      <c r="A154" s="112" t="s">
        <v>83</v>
      </c>
      <c r="B154" s="113"/>
      <c r="C154" s="113"/>
      <c r="D154" s="113"/>
      <c r="E154" s="113"/>
      <c r="F154" s="113"/>
      <c r="G154" s="197" t="s">
        <v>84</v>
      </c>
      <c r="H154" s="197"/>
      <c r="I154" s="8"/>
      <c r="J154" s="8"/>
    </row>
    <row r="155" spans="1:10" ht="16.149999999999999" customHeight="1" x14ac:dyDescent="0.25">
      <c r="A155" s="3" t="s">
        <v>86</v>
      </c>
      <c r="B155" s="8"/>
      <c r="C155" s="8"/>
      <c r="D155" s="9"/>
      <c r="E155" s="9"/>
      <c r="F155" s="9"/>
      <c r="G155" s="8"/>
      <c r="H155" s="8"/>
      <c r="I155" s="8"/>
      <c r="J155" s="8"/>
    </row>
    <row r="156" spans="1:10" x14ac:dyDescent="0.25">
      <c r="A156" s="2" t="s">
        <v>96</v>
      </c>
      <c r="B156" s="8"/>
      <c r="C156" s="8"/>
      <c r="D156" s="9"/>
      <c r="E156" s="23"/>
      <c r="F156" s="9"/>
      <c r="G156" s="8"/>
      <c r="H156" s="8"/>
      <c r="I156" s="8"/>
      <c r="J156" s="8"/>
    </row>
    <row r="157" spans="1:10" ht="25.9" customHeight="1" x14ac:dyDescent="0.25">
      <c r="A157" s="112" t="s">
        <v>83</v>
      </c>
      <c r="B157" s="113"/>
      <c r="C157" s="113"/>
      <c r="D157" s="113"/>
      <c r="E157" s="113"/>
      <c r="F157" s="113"/>
      <c r="G157" s="197" t="s">
        <v>84</v>
      </c>
      <c r="H157" s="197"/>
      <c r="I157" s="8"/>
      <c r="J157" s="8"/>
    </row>
    <row r="158" spans="1:10" x14ac:dyDescent="0.25">
      <c r="A158" s="14"/>
      <c r="B158" s="15"/>
      <c r="C158" s="15"/>
      <c r="D158" s="15"/>
      <c r="E158" s="28"/>
      <c r="F158" s="28"/>
      <c r="G158" s="15"/>
      <c r="H158" s="15"/>
      <c r="I158" s="15"/>
      <c r="J158" s="8"/>
    </row>
    <row r="159" spans="1:10" ht="16.149999999999999" customHeight="1" x14ac:dyDescent="0.25">
      <c r="A159" s="3" t="s">
        <v>85</v>
      </c>
      <c r="B159" s="8"/>
      <c r="C159" s="8"/>
      <c r="D159" s="9"/>
      <c r="E159" s="9"/>
      <c r="F159" s="9"/>
      <c r="G159" s="8"/>
      <c r="H159" s="8"/>
      <c r="I159" s="8"/>
      <c r="J159" s="8"/>
    </row>
    <row r="160" spans="1:10" x14ac:dyDescent="0.25">
      <c r="A160" s="2" t="s">
        <v>97</v>
      </c>
      <c r="B160" s="8"/>
      <c r="C160" s="8"/>
      <c r="D160" s="9"/>
      <c r="E160" s="23"/>
      <c r="F160" s="9"/>
      <c r="G160" s="8"/>
      <c r="H160" s="8"/>
      <c r="I160" s="8"/>
      <c r="J160" s="8"/>
    </row>
    <row r="161" spans="1:10" ht="25.9" customHeight="1" x14ac:dyDescent="0.25">
      <c r="A161" s="112" t="s">
        <v>83</v>
      </c>
      <c r="B161" s="113"/>
      <c r="C161" s="113"/>
      <c r="D161" s="113"/>
      <c r="E161" s="113"/>
      <c r="F161" s="113"/>
      <c r="G161" s="197" t="s">
        <v>84</v>
      </c>
      <c r="H161" s="197"/>
      <c r="I161" s="8"/>
      <c r="J161" s="8"/>
    </row>
    <row r="162" spans="1:10" ht="19.149999999999999" customHeight="1" x14ac:dyDescent="0.25">
      <c r="A162" s="4"/>
      <c r="B162" s="8"/>
      <c r="C162" s="8"/>
      <c r="D162" s="9"/>
      <c r="E162" s="9"/>
      <c r="F162" s="9"/>
      <c r="G162" s="8"/>
      <c r="H162" s="8"/>
      <c r="I162" s="8"/>
      <c r="J162" s="8"/>
    </row>
    <row r="163" spans="1:10" ht="16.149999999999999" customHeight="1" x14ac:dyDescent="0.25">
      <c r="A163" s="3" t="s">
        <v>87</v>
      </c>
      <c r="B163" s="8"/>
      <c r="C163" s="8"/>
      <c r="D163" s="9"/>
      <c r="E163" s="9"/>
      <c r="F163" s="9"/>
      <c r="G163" s="8"/>
      <c r="H163" s="8"/>
      <c r="I163" s="8"/>
      <c r="J163" s="8"/>
    </row>
    <row r="164" spans="1:10" x14ac:dyDescent="0.25">
      <c r="A164" s="2" t="s">
        <v>98</v>
      </c>
      <c r="B164" s="8"/>
      <c r="C164" s="8"/>
      <c r="D164" s="9"/>
      <c r="E164" s="23"/>
      <c r="F164" s="9"/>
      <c r="G164" s="8"/>
      <c r="H164" s="8"/>
      <c r="I164" s="8"/>
      <c r="J164" s="8"/>
    </row>
    <row r="165" spans="1:10" ht="20.45" customHeight="1" x14ac:dyDescent="0.25">
      <c r="A165" s="112" t="s">
        <v>83</v>
      </c>
      <c r="B165" s="113"/>
      <c r="C165" s="113"/>
      <c r="D165" s="113"/>
      <c r="E165" s="113"/>
      <c r="F165" s="113"/>
      <c r="G165" s="198" t="s">
        <v>84</v>
      </c>
      <c r="H165" s="198"/>
      <c r="I165" s="8"/>
      <c r="J165" s="8"/>
    </row>
    <row r="166" spans="1:10" ht="10.15" customHeight="1" x14ac:dyDescent="0.25">
      <c r="A166" s="14"/>
      <c r="B166" s="15"/>
      <c r="C166" s="15"/>
      <c r="D166" s="15"/>
      <c r="E166" s="28"/>
      <c r="F166" s="28"/>
      <c r="G166" s="15"/>
      <c r="H166" s="15"/>
      <c r="I166" s="15"/>
      <c r="J166" s="8"/>
    </row>
    <row r="167" spans="1:10" x14ac:dyDescent="0.25">
      <c r="A167" s="5" t="s">
        <v>94</v>
      </c>
      <c r="B167" s="8"/>
      <c r="C167" s="8"/>
      <c r="D167" s="9"/>
      <c r="E167" s="9"/>
      <c r="F167" s="9"/>
      <c r="G167" s="8"/>
      <c r="H167" s="8"/>
      <c r="I167" s="8"/>
      <c r="J167" s="8"/>
    </row>
    <row r="168" spans="1:10" x14ac:dyDescent="0.25">
      <c r="A168" s="8"/>
      <c r="B168" s="8"/>
      <c r="C168" s="8"/>
      <c r="D168" s="9"/>
      <c r="E168" s="9"/>
      <c r="F168" s="9"/>
      <c r="G168" s="8"/>
      <c r="H168" s="8"/>
      <c r="I168" s="8"/>
      <c r="J168" s="8"/>
    </row>
    <row r="169" spans="1:10" x14ac:dyDescent="0.25">
      <c r="A169" s="8"/>
      <c r="B169" s="8"/>
      <c r="C169" s="8"/>
      <c r="D169" s="9"/>
      <c r="E169" s="9"/>
      <c r="F169" s="9"/>
      <c r="G169" s="13"/>
      <c r="H169" s="8"/>
      <c r="I169" s="8"/>
      <c r="J169" s="8" t="s">
        <v>88</v>
      </c>
    </row>
    <row r="170" spans="1:10" x14ac:dyDescent="0.25">
      <c r="A170" s="8"/>
      <c r="B170" s="8"/>
      <c r="C170" s="8"/>
      <c r="D170" s="9"/>
      <c r="E170" s="9"/>
      <c r="F170" s="9"/>
      <c r="G170" s="8"/>
      <c r="H170" s="8"/>
      <c r="I170" s="8"/>
      <c r="J170" s="8"/>
    </row>
  </sheetData>
  <mergeCells count="127">
    <mergeCell ref="G154:H154"/>
    <mergeCell ref="G157:H157"/>
    <mergeCell ref="G165:H165"/>
    <mergeCell ref="G161:H161"/>
    <mergeCell ref="A115:J115"/>
    <mergeCell ref="A119:J119"/>
    <mergeCell ref="A111:C114"/>
    <mergeCell ref="J14:J16"/>
    <mergeCell ref="B74:B85"/>
    <mergeCell ref="A97:J97"/>
    <mergeCell ref="C102:C104"/>
    <mergeCell ref="C145:C147"/>
    <mergeCell ref="A134:J134"/>
    <mergeCell ref="A135:B138"/>
    <mergeCell ref="C135:C138"/>
    <mergeCell ref="C124:C126"/>
    <mergeCell ref="A124:B126"/>
    <mergeCell ref="A120:B123"/>
    <mergeCell ref="C120:C123"/>
    <mergeCell ref="A127:B129"/>
    <mergeCell ref="C127:C129"/>
    <mergeCell ref="C105:C107"/>
    <mergeCell ref="C108:C110"/>
    <mergeCell ref="A89:A92"/>
    <mergeCell ref="B89:B92"/>
    <mergeCell ref="C89:C92"/>
    <mergeCell ref="B98:B110"/>
    <mergeCell ref="C98:C101"/>
    <mergeCell ref="C80:C82"/>
    <mergeCell ref="C77:C79"/>
    <mergeCell ref="A86:A88"/>
    <mergeCell ref="C17:C19"/>
    <mergeCell ref="A42:J42"/>
    <mergeCell ref="C29:C31"/>
    <mergeCell ref="A29:A31"/>
    <mergeCell ref="B29:B31"/>
    <mergeCell ref="C20:C22"/>
    <mergeCell ref="C23:C25"/>
    <mergeCell ref="B20:B25"/>
    <mergeCell ref="A20:A25"/>
    <mergeCell ref="A26:A28"/>
    <mergeCell ref="B26:B28"/>
    <mergeCell ref="C26:C28"/>
    <mergeCell ref="J89:J92"/>
    <mergeCell ref="B46:C48"/>
    <mergeCell ref="C59:C61"/>
    <mergeCell ref="A49:J49"/>
    <mergeCell ref="B32:C34"/>
    <mergeCell ref="A148:B150"/>
    <mergeCell ref="C148:C150"/>
    <mergeCell ref="J43:J45"/>
    <mergeCell ref="A93:A96"/>
    <mergeCell ref="A139:B141"/>
    <mergeCell ref="C139:C141"/>
    <mergeCell ref="A142:B144"/>
    <mergeCell ref="C83:C85"/>
    <mergeCell ref="A74:A85"/>
    <mergeCell ref="B93:C96"/>
    <mergeCell ref="A98:A110"/>
    <mergeCell ref="A130:B133"/>
    <mergeCell ref="C130:C133"/>
    <mergeCell ref="C142:C144"/>
    <mergeCell ref="A145:B147"/>
    <mergeCell ref="A43:A45"/>
    <mergeCell ref="B86:B88"/>
    <mergeCell ref="C86:C88"/>
    <mergeCell ref="A116:B118"/>
    <mergeCell ref="C116:C118"/>
    <mergeCell ref="J74:J76"/>
    <mergeCell ref="A46:A48"/>
    <mergeCell ref="A1:J1"/>
    <mergeCell ref="A2:J2"/>
    <mergeCell ref="A5:D5"/>
    <mergeCell ref="A7:D7"/>
    <mergeCell ref="A4:D4"/>
    <mergeCell ref="G9:G11"/>
    <mergeCell ref="B13:J13"/>
    <mergeCell ref="H9:I9"/>
    <mergeCell ref="J9:J11"/>
    <mergeCell ref="A9:A11"/>
    <mergeCell ref="D9:D11"/>
    <mergeCell ref="E9:E11"/>
    <mergeCell ref="F9:F11"/>
    <mergeCell ref="B9:B11"/>
    <mergeCell ref="C9:C11"/>
    <mergeCell ref="D3:G3"/>
    <mergeCell ref="C74:C76"/>
    <mergeCell ref="B59:B64"/>
    <mergeCell ref="A35:J35"/>
    <mergeCell ref="A36:A41"/>
    <mergeCell ref="B36:B41"/>
    <mergeCell ref="C36:C38"/>
    <mergeCell ref="C39:C41"/>
    <mergeCell ref="C62:C64"/>
    <mergeCell ref="A59:A64"/>
    <mergeCell ref="C50:C52"/>
    <mergeCell ref="J50:J52"/>
    <mergeCell ref="C53:C55"/>
    <mergeCell ref="J53:J55"/>
    <mergeCell ref="A68:A70"/>
    <mergeCell ref="B68:B70"/>
    <mergeCell ref="C68:C70"/>
    <mergeCell ref="B43:B45"/>
    <mergeCell ref="J59:J61"/>
    <mergeCell ref="J62:J64"/>
    <mergeCell ref="A71:A73"/>
    <mergeCell ref="B71:B73"/>
    <mergeCell ref="C71:C73"/>
    <mergeCell ref="A50:A55"/>
    <mergeCell ref="B56:B58"/>
    <mergeCell ref="A56:A58"/>
    <mergeCell ref="C56:C58"/>
    <mergeCell ref="A65:A67"/>
    <mergeCell ref="B65:B67"/>
    <mergeCell ref="C65:C67"/>
    <mergeCell ref="J71:J73"/>
    <mergeCell ref="C43:C45"/>
    <mergeCell ref="A32:A34"/>
    <mergeCell ref="J17:J19"/>
    <mergeCell ref="J20:J22"/>
    <mergeCell ref="J29:J31"/>
    <mergeCell ref="A14:A16"/>
    <mergeCell ref="B14:B16"/>
    <mergeCell ref="C14:C16"/>
    <mergeCell ref="A17:A19"/>
    <mergeCell ref="B17:B19"/>
    <mergeCell ref="B50:B55"/>
  </mergeCells>
  <pageMargins left="0.35433070866141736" right="0.19685039370078741" top="0.39370078740157483" bottom="0.39370078740157483" header="0.15748031496062992" footer="0"/>
  <pageSetup paperSize="9" scale="75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2020-04-13T12:42:41Z</dcterms:modified>
</cp:coreProperties>
</file>