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<sst xmlns="http://schemas.openxmlformats.org/spreadsheetml/2006/main" count="189" uniqueCount="140">
  <si>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</si>
  <si>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</si>
  <si>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</si>
  <si>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</si>
  <si>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</si>
  <si>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</si>
  <si>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</si>
  <si>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</si>
  <si>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</si>
  <si>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</si>
  <si>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</si>
  <si>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</si>
  <si>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</si>
  <si>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</si>
  <si>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</si>
  <si>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</si>
  <si>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</si>
  <si>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</si>
  <si>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</si>
  <si>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</si>
  <si>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</si>
  <si>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</si>
  <si>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</si>
  <si>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</si>
  <si>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</si>
  <si>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</si>
  <si>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</si>
  <si>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</si>
  <si>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</si>
  <si>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</si>
  <si>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</si>
  <si>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</si>
  <si>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</si>
  <si>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</si>
  <si>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</si>
  <si>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</si>
  <si>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</si>
  <si>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</si>
  <si>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</si>
  <si>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2015-2016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</si>
  <si>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</si>
  <si>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</si>
  <si>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</si>
  <si>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</si>
  <si>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2012-2015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</si>
  <si>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</si>
  <si>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</si>
  <si>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</si>
  <si>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</si>
  <si>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</si>
  <si>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</si>
  <si>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</si>
  <si>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</si>
  <si>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</si>
  <si>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</si>
  <si>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</si>
  <si>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</si>
  <si>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</si>
  <si>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</si>
  <si>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</si>
  <si>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</si>
  <si>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</si>
  <si>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</si>
  <si>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</si>
  <si>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</si>
  <si>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</si>
  <si>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</si>
  <si>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</si>
  <si>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</si>
  <si>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</si>
  <si>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</si>
  <si>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</si>
  <si>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</si>
  <si>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</si>
  <si>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</si>
  <si>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</si>
  <si>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</si>
  <si>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</si>
  <si>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</si>
  <si>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</si>
  <si>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</si>
  <si>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</si>
  <si>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</si>
  <si>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1371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</si>
  <si>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</si>
  <si>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</si>
  <si>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</si>
  <si>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</si>
  <si>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</si>
  <si>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</si>
  <si>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</si>
  <si>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</si>
  <si>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</si>
  <si>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</si>
  <si>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2015-2017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</si>
  <si>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</si>
  <si>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</si>
  <si>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</si>
  <si>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</si>
  <si>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</si>
  <si>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</si>
  <si>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</si>
  <si>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</si>
  <si>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</si>
  <si>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</si>
  <si>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</si>
  <si>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</si>
  <si>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</si>
  <si>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</si>
  <si>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</si>
  <si>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</si>
  <si>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</si>
  <si>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</si>
  <si>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</si>
  <si>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</si>
  <si>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</si>
  <si>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</si>
  <si>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</si>
  <si>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</si>
  <si>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</si>
  <si>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</si>
  <si>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</si>
  <si>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</si>
  <si>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</si>
  <si>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</si>
  <si>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</si>
  <si>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</si>
  <si>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</si>
  <si>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</si>
  <si>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</si>
  <si>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Потребность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</si>
  <si>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</si>
  <si>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</si>
  <si>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Капитальный ремонт автомобильной дороги по ул. Вавилова (от 16 микрорайона до ул. Садовой)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</si>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</sst>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3" fontId="43" fillId="0" borderId="0" xfId="0" applyNumberFormat="1" applyFont="1" applyBorder="1" applyAlignment="1">
      <alignment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3" fontId="45" fillId="0" borderId="17" xfId="0" applyNumberFormat="1" applyFont="1" applyBorder="1" applyAlignment="1">
      <alignment horizontal="right"/>
    </xf>
    <xf numFmtId="0" fontId="43" fillId="0" borderId="18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3" fontId="44" fillId="0" borderId="17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5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0" fillId="0" borderId="0" xfId="0" applyFont="1" applyAlignment="1">
      <alignment/>
    </xf>
    <xf numFmtId="0" fontId="45" fillId="0" borderId="17" xfId="0" applyFont="1" applyBorder="1" applyAlignment="1">
      <alignment horizontal="right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43" fillId="0" borderId="23" xfId="0" applyNumberFormat="1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28" xfId="0" applyNumberFormat="1" applyFont="1" applyBorder="1" applyAlignment="1">
      <alignment horizontal="center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30" xfId="0" applyNumberFormat="1" applyFont="1" applyBorder="1" applyAlignment="1">
      <alignment horizontal="center" vertical="center" wrapText="1"/>
    </xf>
    <xf numFmtId="3" fontId="43" fillId="0" borderId="31" xfId="0" applyNumberFormat="1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3" fontId="43" fillId="0" borderId="31" xfId="0" applyNumberFormat="1" applyFont="1" applyFill="1" applyBorder="1" applyAlignment="1">
      <alignment horizontal="center" vertical="center" wrapText="1"/>
    </xf>
    <xf numFmtId="3" fontId="44" fillId="0" borderId="31" xfId="0" applyNumberFormat="1" applyFont="1" applyFill="1" applyBorder="1" applyAlignment="1">
      <alignment horizontal="center" vertical="center" wrapText="1"/>
    </xf>
    <xf numFmtId="3" fontId="44" fillId="0" borderId="21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4" fillId="0" borderId="32" xfId="0" applyNumberFormat="1" applyFont="1" applyFill="1" applyBorder="1" applyAlignment="1">
      <alignment horizontal="center" vertical="center" wrapText="1"/>
    </xf>
    <xf numFmtId="3" fontId="43" fillId="0" borderId="32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4" fillId="0" borderId="33" xfId="0" applyNumberFormat="1" applyFont="1" applyBorder="1" applyAlignment="1">
      <alignment horizontal="center" vertical="center" wrapText="1"/>
    </xf>
    <xf numFmtId="3" fontId="44" fillId="0" borderId="34" xfId="0" applyNumberFormat="1" applyFont="1" applyBorder="1" applyAlignment="1">
      <alignment horizontal="center" vertical="center" wrapText="1"/>
    </xf>
    <xf numFmtId="3" fontId="43" fillId="0" borderId="24" xfId="0" applyNumberFormat="1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44" fillId="0" borderId="24" xfId="0" applyNumberFormat="1" applyFont="1" applyFill="1" applyBorder="1" applyAlignment="1">
      <alignment horizontal="center" vertical="center" wrapText="1"/>
    </xf>
    <xf numFmtId="3" fontId="44" fillId="0" borderId="23" xfId="0" applyNumberFormat="1" applyFont="1" applyFill="1" applyBorder="1" applyAlignment="1">
      <alignment horizontal="center" vertical="center" wrapText="1"/>
    </xf>
    <xf numFmtId="3" fontId="43" fillId="0" borderId="24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right"/>
    </xf>
    <xf numFmtId="3" fontId="45" fillId="0" borderId="32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3" fontId="43" fillId="0" borderId="37" xfId="0" applyNumberFormat="1" applyFont="1" applyBorder="1" applyAlignment="1">
      <alignment/>
    </xf>
    <xf numFmtId="3" fontId="45" fillId="0" borderId="24" xfId="0" applyNumberFormat="1" applyFont="1" applyBorder="1" applyAlignment="1">
      <alignment horizontal="center"/>
    </xf>
    <xf numFmtId="3" fontId="45" fillId="0" borderId="23" xfId="0" applyNumberFormat="1" applyFont="1" applyBorder="1" applyAlignment="1">
      <alignment horizontal="center"/>
    </xf>
    <xf numFmtId="3" fontId="45" fillId="0" borderId="24" xfId="0" applyNumberFormat="1" applyFont="1" applyBorder="1" applyAlignment="1">
      <alignment horizontal="right"/>
    </xf>
    <xf numFmtId="3" fontId="45" fillId="0" borderId="23" xfId="0" applyNumberFormat="1" applyFont="1" applyBorder="1" applyAlignment="1">
      <alignment horizontal="right"/>
    </xf>
    <xf numFmtId="3" fontId="45" fillId="0" borderId="38" xfId="0" applyNumberFormat="1" applyFont="1" applyBorder="1" applyAlignment="1">
      <alignment horizontal="right"/>
    </xf>
    <xf numFmtId="3" fontId="45" fillId="0" borderId="39" xfId="0" applyNumberFormat="1" applyFont="1" applyBorder="1" applyAlignment="1">
      <alignment horizontal="right"/>
    </xf>
    <xf numFmtId="3" fontId="45" fillId="0" borderId="40" xfId="0" applyNumberFormat="1" applyFont="1" applyBorder="1" applyAlignment="1">
      <alignment horizontal="right"/>
    </xf>
    <xf numFmtId="3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42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42" xfId="0" applyNumberFormat="1" applyFont="1" applyBorder="1" applyAlignment="1">
      <alignment horizontal="center" vertical="center" wrapText="1"/>
    </xf>
    <xf numFmtId="3" fontId="43" fillId="0" borderId="32" xfId="0" applyNumberFormat="1" applyFont="1" applyBorder="1" applyAlignment="1">
      <alignment horizontal="center" vertical="center" wrapText="1"/>
    </xf>
    <xf numFmtId="3" fontId="44" fillId="0" borderId="43" xfId="0" applyNumberFormat="1" applyFont="1" applyBorder="1" applyAlignment="1">
      <alignment horizontal="center" vertical="center" wrapText="1"/>
    </xf>
    <xf numFmtId="0" fontId="45" fillId="0" borderId="32" xfId="0" applyFont="1" applyBorder="1" applyAlignment="1">
      <alignment/>
    </xf>
    <xf numFmtId="3" fontId="3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4" xfId="0" applyNumberFormat="1" applyFont="1" applyFill="1" applyBorder="1" applyAlignment="1">
      <alignment horizontal="center" vertical="center" wrapText="1"/>
    </xf>
    <xf numFmtId="3" fontId="43" fillId="0" borderId="45" xfId="0" applyNumberFormat="1" applyFont="1" applyFill="1" applyBorder="1" applyAlignment="1">
      <alignment horizontal="center" vertical="center" wrapText="1"/>
    </xf>
    <xf numFmtId="3" fontId="44" fillId="0" borderId="41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46" xfId="0" applyNumberFormat="1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3" fontId="43" fillId="0" borderId="23" xfId="0" applyNumberFormat="1" applyFont="1" applyFill="1" applyBorder="1" applyAlignment="1">
      <alignment horizontal="center" vertical="center" wrapText="1"/>
    </xf>
    <xf numFmtId="3" fontId="43" fillId="0" borderId="24" xfId="0" applyNumberFormat="1" applyFont="1" applyFill="1" applyBorder="1" applyAlignment="1">
      <alignment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45" fillId="0" borderId="32" xfId="0" applyNumberFormat="1" applyFont="1" applyBorder="1" applyAlignment="1">
      <alignment horizontal="right"/>
    </xf>
    <xf numFmtId="3" fontId="45" fillId="0" borderId="45" xfId="0" applyNumberFormat="1" applyFont="1" applyBorder="1" applyAlignment="1">
      <alignment horizontal="right"/>
    </xf>
    <xf numFmtId="3" fontId="44" fillId="0" borderId="48" xfId="0" applyNumberFormat="1" applyFont="1" applyFill="1" applyBorder="1" applyAlignment="1">
      <alignment horizontal="center" vertical="center" wrapText="1"/>
    </xf>
    <xf numFmtId="3" fontId="45" fillId="0" borderId="49" xfId="0" applyNumberFormat="1" applyFont="1" applyBorder="1" applyAlignment="1">
      <alignment horizontal="right"/>
    </xf>
    <xf numFmtId="0" fontId="45" fillId="0" borderId="31" xfId="0" applyFont="1" applyBorder="1" applyAlignment="1">
      <alignment horizontal="center"/>
    </xf>
    <xf numFmtId="0" fontId="45" fillId="0" borderId="31" xfId="0" applyFont="1" applyBorder="1" applyAlignment="1">
      <alignment/>
    </xf>
    <xf numFmtId="3" fontId="44" fillId="0" borderId="50" xfId="0" applyNumberFormat="1" applyFont="1" applyBorder="1" applyAlignment="1">
      <alignment horizontal="center" vertical="center" wrapText="1"/>
    </xf>
    <xf numFmtId="3" fontId="43" fillId="0" borderId="51" xfId="0" applyNumberFormat="1" applyFont="1" applyFill="1" applyBorder="1" applyAlignment="1">
      <alignment horizontal="center" vertical="center" wrapText="1"/>
    </xf>
    <xf numFmtId="3" fontId="44" fillId="0" borderId="52" xfId="0" applyNumberFormat="1" applyFont="1" applyFill="1" applyBorder="1" applyAlignment="1">
      <alignment horizontal="center" vertical="center" wrapText="1"/>
    </xf>
    <xf numFmtId="3" fontId="43" fillId="0" borderId="53" xfId="0" applyNumberFormat="1" applyFont="1" applyBorder="1" applyAlignment="1">
      <alignment/>
    </xf>
    <xf numFmtId="3" fontId="45" fillId="0" borderId="51" xfId="0" applyNumberFormat="1" applyFont="1" applyBorder="1" applyAlignment="1">
      <alignment horizontal="center"/>
    </xf>
    <xf numFmtId="3" fontId="45" fillId="0" borderId="51" xfId="0" applyNumberFormat="1" applyFont="1" applyBorder="1" applyAlignment="1">
      <alignment horizontal="right"/>
    </xf>
    <xf numFmtId="3" fontId="45" fillId="0" borderId="54" xfId="0" applyNumberFormat="1" applyFont="1" applyBorder="1" applyAlignment="1">
      <alignment horizontal="right"/>
    </xf>
    <xf numFmtId="3" fontId="44" fillId="0" borderId="22" xfId="0" applyNumberFormat="1" applyFont="1" applyFill="1" applyBorder="1" applyAlignment="1">
      <alignment horizontal="center" vertical="center" wrapText="1"/>
    </xf>
    <xf numFmtId="3" fontId="44" fillId="0" borderId="16" xfId="0" applyNumberFormat="1" applyFont="1" applyFill="1" applyBorder="1" applyAlignment="1">
      <alignment horizontal="center" vertical="center" wrapText="1"/>
    </xf>
    <xf numFmtId="3" fontId="44" fillId="0" borderId="36" xfId="0" applyNumberFormat="1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center" vertical="center" wrapText="1"/>
    </xf>
    <xf numFmtId="3" fontId="44" fillId="0" borderId="55" xfId="0" applyNumberFormat="1" applyFont="1" applyFill="1" applyBorder="1" applyAlignment="1">
      <alignment horizontal="center" vertical="center" wrapText="1"/>
    </xf>
    <xf numFmtId="3" fontId="44" fillId="0" borderId="25" xfId="0" applyNumberFormat="1" applyFont="1" applyFill="1" applyBorder="1" applyAlignment="1">
      <alignment horizontal="center" vertical="center" wrapText="1"/>
    </xf>
    <xf numFmtId="3" fontId="44" fillId="0" borderId="26" xfId="0" applyNumberFormat="1" applyFont="1" applyFill="1" applyBorder="1" applyAlignment="1">
      <alignment horizontal="center" vertical="center" wrapText="1"/>
    </xf>
    <xf numFmtId="3" fontId="44" fillId="0" borderId="56" xfId="0" applyNumberFormat="1" applyFont="1" applyFill="1" applyBorder="1" applyAlignment="1">
      <alignment horizontal="center" vertical="center" wrapText="1"/>
    </xf>
    <xf numFmtId="3" fontId="44" fillId="0" borderId="47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57" xfId="0" applyNumberFormat="1" applyFont="1" applyFill="1" applyBorder="1" applyAlignment="1">
      <alignment horizontal="center" vertical="center" wrapText="1"/>
    </xf>
    <xf numFmtId="3" fontId="44" fillId="0" borderId="58" xfId="0" applyNumberFormat="1" applyFont="1" applyFill="1" applyBorder="1" applyAlignment="1">
      <alignment horizontal="center" vertical="center" wrapText="1"/>
    </xf>
    <xf numFmtId="3" fontId="44" fillId="0" borderId="46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Fill="1" applyBorder="1" applyAlignment="1">
      <alignment horizontal="center" vertical="center" wrapText="1"/>
    </xf>
    <xf numFmtId="3" fontId="44" fillId="0" borderId="27" xfId="0" applyNumberFormat="1" applyFont="1" applyFill="1" applyBorder="1" applyAlignment="1">
      <alignment horizontal="center" vertical="center" wrapText="1"/>
    </xf>
    <xf numFmtId="3" fontId="44" fillId="0" borderId="21" xfId="0" applyNumberFormat="1" applyFont="1" applyFill="1" applyBorder="1" applyAlignment="1">
      <alignment horizontal="center" vertical="center" wrapText="1"/>
    </xf>
    <xf numFmtId="3" fontId="44" fillId="0" borderId="59" xfId="0" applyNumberFormat="1" applyFont="1" applyFill="1" applyBorder="1" applyAlignment="1">
      <alignment horizontal="center" vertical="center" wrapText="1"/>
    </xf>
    <xf numFmtId="3" fontId="44" fillId="0" borderId="60" xfId="0" applyNumberFormat="1" applyFont="1" applyFill="1" applyBorder="1" applyAlignment="1">
      <alignment horizontal="center" vertical="center" wrapText="1"/>
    </xf>
    <xf numFmtId="3" fontId="44" fillId="0" borderId="61" xfId="0" applyNumberFormat="1" applyFont="1" applyFill="1" applyBorder="1" applyAlignment="1">
      <alignment horizontal="center" vertical="center" wrapText="1"/>
    </xf>
    <xf numFmtId="3" fontId="44" fillId="0" borderId="62" xfId="0" applyNumberFormat="1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 wrapText="1"/>
    </xf>
    <xf numFmtId="3" fontId="43" fillId="0" borderId="36" xfId="0" applyNumberFormat="1" applyFont="1" applyFill="1" applyBorder="1" applyAlignment="1">
      <alignment horizontal="center" vertical="center" wrapText="1"/>
    </xf>
    <xf numFmtId="17" fontId="43" fillId="0" borderId="20" xfId="0" applyNumberFormat="1" applyFont="1" applyBorder="1" applyAlignment="1">
      <alignment horizontal="center" vertical="center"/>
    </xf>
    <xf numFmtId="17" fontId="43" fillId="0" borderId="55" xfId="0" applyNumberFormat="1" applyFont="1" applyBorder="1" applyAlignment="1">
      <alignment horizontal="center" vertical="center"/>
    </xf>
    <xf numFmtId="17" fontId="43" fillId="0" borderId="25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3" fontId="43" fillId="0" borderId="25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3" fontId="43" fillId="0" borderId="36" xfId="0" applyNumberFormat="1" applyFont="1" applyBorder="1" applyAlignment="1">
      <alignment horizontal="center" vertical="center" wrapText="1"/>
    </xf>
    <xf numFmtId="3" fontId="44" fillId="0" borderId="64" xfId="0" applyNumberFormat="1" applyFont="1" applyFill="1" applyBorder="1" applyAlignment="1">
      <alignment horizontal="center" vertical="center" wrapText="1"/>
    </xf>
    <xf numFmtId="3" fontId="44" fillId="0" borderId="53" xfId="0" applyNumberFormat="1" applyFont="1" applyFill="1" applyBorder="1" applyAlignment="1">
      <alignment horizontal="center" vertical="center" wrapText="1"/>
    </xf>
    <xf numFmtId="3" fontId="44" fillId="0" borderId="50" xfId="0" applyNumberFormat="1" applyFont="1" applyFill="1" applyBorder="1" applyAlignment="1">
      <alignment horizontal="center" vertical="center" wrapText="1"/>
    </xf>
    <xf numFmtId="3" fontId="43" fillId="34" borderId="22" xfId="0" applyNumberFormat="1" applyFont="1" applyFill="1" applyBorder="1" applyAlignment="1">
      <alignment horizontal="center" vertical="center" wrapText="1"/>
    </xf>
    <xf numFmtId="3" fontId="43" fillId="34" borderId="16" xfId="0" applyNumberFormat="1" applyFont="1" applyFill="1" applyBorder="1" applyAlignment="1">
      <alignment horizontal="center" vertical="center" wrapText="1"/>
    </xf>
    <xf numFmtId="3" fontId="43" fillId="34" borderId="36" xfId="0" applyNumberFormat="1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4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3" fontId="43" fillId="0" borderId="60" xfId="0" applyNumberFormat="1" applyFont="1" applyFill="1" applyBorder="1" applyAlignment="1">
      <alignment horizontal="center" vertical="center" wrapText="1"/>
    </xf>
    <xf numFmtId="3" fontId="44" fillId="0" borderId="6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62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1" fontId="2" fillId="33" borderId="65" xfId="0" applyNumberFormat="1" applyFont="1" applyFill="1" applyBorder="1" applyAlignment="1" applyProtection="1">
      <alignment horizontal="center" vertical="center"/>
      <protection locked="0"/>
    </xf>
    <xf numFmtId="1" fontId="2" fillId="33" borderId="66" xfId="0" applyNumberFormat="1" applyFont="1" applyFill="1" applyBorder="1" applyAlignment="1" applyProtection="1">
      <alignment horizontal="center" vertical="center"/>
      <protection locked="0"/>
    </xf>
    <xf numFmtId="1" fontId="2" fillId="33" borderId="67" xfId="0" applyNumberFormat="1" applyFont="1" applyFill="1" applyBorder="1" applyAlignment="1" applyProtection="1">
      <alignment horizontal="center" vertical="center"/>
      <protection locked="0"/>
    </xf>
    <xf numFmtId="1" fontId="3" fillId="33" borderId="5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62" xfId="0" applyNumberFormat="1" applyFont="1" applyBorder="1" applyAlignment="1">
      <alignment horizontal="center" vertical="center" wrapText="1"/>
    </xf>
    <xf numFmtId="3" fontId="44" fillId="0" borderId="56" xfId="0" applyNumberFormat="1" applyFont="1" applyBorder="1" applyAlignment="1">
      <alignment horizontal="center" vertical="center" wrapText="1"/>
    </xf>
    <xf numFmtId="3" fontId="44" fillId="0" borderId="47" xfId="0" applyNumberFormat="1" applyFont="1" applyBorder="1" applyAlignment="1">
      <alignment horizontal="center" vertical="center" wrapText="1"/>
    </xf>
    <xf numFmtId="3" fontId="44" fillId="0" borderId="59" xfId="0" applyNumberFormat="1" applyFont="1" applyBorder="1" applyAlignment="1">
      <alignment horizontal="center" vertical="center" wrapText="1"/>
    </xf>
    <xf numFmtId="3" fontId="44" fillId="0" borderId="55" xfId="0" applyNumberFormat="1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right" vertical="center"/>
    </xf>
    <xf numFmtId="0" fontId="43" fillId="0" borderId="56" xfId="0" applyFont="1" applyFill="1" applyBorder="1" applyAlignment="1">
      <alignment horizontal="right" vertical="center"/>
    </xf>
    <xf numFmtId="0" fontId="43" fillId="0" borderId="4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3" fontId="44" fillId="0" borderId="57" xfId="0" applyNumberFormat="1" applyFont="1" applyBorder="1" applyAlignment="1">
      <alignment horizontal="center" vertical="center" wrapText="1"/>
    </xf>
    <xf numFmtId="3" fontId="44" fillId="0" borderId="58" xfId="0" applyNumberFormat="1" applyFont="1" applyBorder="1" applyAlignment="1">
      <alignment horizontal="center" vertical="center" wrapText="1"/>
    </xf>
    <xf numFmtId="3" fontId="44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PageLayoutView="0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33" sqref="Q133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2.28125" style="2" customWidth="1"/>
    <col min="4" max="4" width="11.421875" style="2" customWidth="1"/>
    <col min="5" max="5" width="14.28125" style="2" customWidth="1"/>
    <col min="6" max="6" width="13.421875" style="2" customWidth="1"/>
    <col min="7" max="7" width="13.7109375" style="2" customWidth="1"/>
    <col min="8" max="8" width="13.421875" style="2" customWidth="1"/>
    <col min="9" max="13" width="12.140625" style="2" customWidth="1"/>
    <col min="14" max="14" width="15.8515625" style="2" customWidth="1"/>
    <col min="15" max="15" width="18.140625" style="2" customWidth="1"/>
  </cols>
  <sheetData>
    <row r="1" ht="15">
      <c r="O1" s="30" t="s">
        <v>89</v>
      </c>
    </row>
    <row r="2" spans="1:15" ht="29.25" customHeight="1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ht="5.25" customHeight="1" thickBot="1"/>
    <row r="4" spans="1:15" s="3" customFormat="1" ht="23.25" customHeight="1" thickBot="1">
      <c r="A4" s="198" t="s">
        <v>0</v>
      </c>
      <c r="B4" s="201" t="s">
        <v>32</v>
      </c>
      <c r="C4" s="201" t="s">
        <v>31</v>
      </c>
      <c r="D4" s="135" t="s">
        <v>33</v>
      </c>
      <c r="E4" s="136"/>
      <c r="F4" s="136"/>
      <c r="G4" s="136"/>
      <c r="H4" s="136"/>
      <c r="I4" s="136"/>
      <c r="J4" s="136"/>
      <c r="K4" s="136"/>
      <c r="L4" s="136"/>
      <c r="M4" s="137"/>
      <c r="N4" s="201" t="s">
        <v>34</v>
      </c>
      <c r="O4" s="208" t="s">
        <v>35</v>
      </c>
    </row>
    <row r="5" spans="1:15" s="3" customFormat="1" ht="23.25" customHeight="1">
      <c r="A5" s="199"/>
      <c r="B5" s="202"/>
      <c r="C5" s="202"/>
      <c r="D5" s="204" t="s">
        <v>128</v>
      </c>
      <c r="E5" s="217" t="s">
        <v>126</v>
      </c>
      <c r="F5" s="218"/>
      <c r="G5" s="219"/>
      <c r="H5" s="217" t="s">
        <v>127</v>
      </c>
      <c r="I5" s="218"/>
      <c r="J5" s="218"/>
      <c r="K5" s="218"/>
      <c r="L5" s="218"/>
      <c r="M5" s="219"/>
      <c r="N5" s="206"/>
      <c r="O5" s="209"/>
    </row>
    <row r="6" spans="1:15" s="3" customFormat="1" ht="30" customHeight="1" thickBot="1">
      <c r="A6" s="200"/>
      <c r="B6" s="203"/>
      <c r="C6" s="203"/>
      <c r="D6" s="205"/>
      <c r="E6" s="48">
        <v>2012</v>
      </c>
      <c r="F6" s="49">
        <v>2013</v>
      </c>
      <c r="G6" s="50">
        <v>2014</v>
      </c>
      <c r="H6" s="48">
        <v>2015</v>
      </c>
      <c r="I6" s="49">
        <v>2016</v>
      </c>
      <c r="J6" s="49">
        <v>2017</v>
      </c>
      <c r="K6" s="49">
        <v>2018</v>
      </c>
      <c r="L6" s="49">
        <v>2019</v>
      </c>
      <c r="M6" s="50">
        <v>2020</v>
      </c>
      <c r="N6" s="207"/>
      <c r="O6" s="210"/>
    </row>
    <row r="7" spans="1:15" s="3" customFormat="1" ht="0.75" customHeight="1" thickBot="1">
      <c r="A7" s="14"/>
      <c r="B7" s="15"/>
      <c r="C7" s="15"/>
      <c r="D7" s="15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</row>
    <row r="8" spans="1:15" s="3" customFormat="1" ht="21.75" customHeight="1" thickBot="1">
      <c r="A8" s="224" t="s">
        <v>36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5" s="21" customFormat="1" ht="18" customHeight="1">
      <c r="A9" s="211" t="s">
        <v>40</v>
      </c>
      <c r="B9" s="214" t="s">
        <v>1</v>
      </c>
      <c r="C9" s="214" t="s">
        <v>92</v>
      </c>
      <c r="D9" s="133">
        <f>SUM(E9:M11)</f>
        <v>308066</v>
      </c>
      <c r="E9" s="134">
        <f aca="true" t="shared" si="0" ref="E9:J9">SUM(E10:E11)</f>
        <v>0</v>
      </c>
      <c r="F9" s="131">
        <f t="shared" si="0"/>
        <v>0</v>
      </c>
      <c r="G9" s="132">
        <f t="shared" si="0"/>
        <v>0</v>
      </c>
      <c r="H9" s="134">
        <f t="shared" si="0"/>
        <v>0</v>
      </c>
      <c r="I9" s="131">
        <f t="shared" si="0"/>
        <v>0</v>
      </c>
      <c r="J9" s="131">
        <f t="shared" si="0"/>
        <v>0</v>
      </c>
      <c r="K9" s="131">
        <v>100000</v>
      </c>
      <c r="L9" s="131">
        <v>105000</v>
      </c>
      <c r="M9" s="132">
        <v>103066</v>
      </c>
      <c r="N9" s="94"/>
      <c r="O9" s="187" t="s">
        <v>79</v>
      </c>
    </row>
    <row r="10" spans="1:15" s="21" customFormat="1" ht="18" customHeight="1">
      <c r="A10" s="212"/>
      <c r="B10" s="215"/>
      <c r="C10" s="215"/>
      <c r="D10" s="126"/>
      <c r="E10" s="122"/>
      <c r="F10" s="119"/>
      <c r="G10" s="116"/>
      <c r="H10" s="122"/>
      <c r="I10" s="119"/>
      <c r="J10" s="119"/>
      <c r="K10" s="119"/>
      <c r="L10" s="119"/>
      <c r="M10" s="116"/>
      <c r="N10" s="84"/>
      <c r="O10" s="148"/>
    </row>
    <row r="11" spans="1:15" s="21" customFormat="1" ht="18" customHeight="1">
      <c r="A11" s="213"/>
      <c r="B11" s="216"/>
      <c r="C11" s="216"/>
      <c r="D11" s="130"/>
      <c r="E11" s="123"/>
      <c r="F11" s="120"/>
      <c r="G11" s="117"/>
      <c r="H11" s="123"/>
      <c r="I11" s="120"/>
      <c r="J11" s="120"/>
      <c r="K11" s="120"/>
      <c r="L11" s="120"/>
      <c r="M11" s="117"/>
      <c r="N11" s="84"/>
      <c r="O11" s="149"/>
    </row>
    <row r="12" spans="1:15" s="21" customFormat="1" ht="15.75" customHeight="1">
      <c r="A12" s="220" t="s">
        <v>41</v>
      </c>
      <c r="B12" s="222" t="s">
        <v>2</v>
      </c>
      <c r="C12" s="222" t="s">
        <v>93</v>
      </c>
      <c r="D12" s="125">
        <f>SUM(E12:M14)</f>
        <v>96636</v>
      </c>
      <c r="E12" s="121">
        <f>SUM(E13:E14)</f>
        <v>0</v>
      </c>
      <c r="F12" s="118">
        <f>SUM(F13:F14)</f>
        <v>0</v>
      </c>
      <c r="G12" s="115">
        <f>SUM(G13:G14)</f>
        <v>0</v>
      </c>
      <c r="H12" s="121">
        <f>SUM(H13:H14)</f>
        <v>0</v>
      </c>
      <c r="I12" s="118">
        <f>SUM(I13:I14)</f>
        <v>0</v>
      </c>
      <c r="J12" s="118">
        <v>50000</v>
      </c>
      <c r="K12" s="118">
        <v>46636</v>
      </c>
      <c r="L12" s="118">
        <f>SUM(L13:L14)</f>
        <v>0</v>
      </c>
      <c r="M12" s="115">
        <f>SUM(M13:M14)</f>
        <v>0</v>
      </c>
      <c r="N12" s="61"/>
      <c r="O12" s="147" t="s">
        <v>84</v>
      </c>
    </row>
    <row r="13" spans="1:15" s="21" customFormat="1" ht="15.75" customHeight="1">
      <c r="A13" s="212"/>
      <c r="B13" s="215"/>
      <c r="C13" s="215"/>
      <c r="D13" s="126"/>
      <c r="E13" s="122"/>
      <c r="F13" s="119"/>
      <c r="G13" s="116"/>
      <c r="H13" s="122"/>
      <c r="I13" s="119"/>
      <c r="J13" s="119"/>
      <c r="K13" s="119"/>
      <c r="L13" s="119"/>
      <c r="M13" s="116"/>
      <c r="N13" s="84"/>
      <c r="O13" s="148"/>
    </row>
    <row r="14" spans="1:15" s="21" customFormat="1" ht="15.75" customHeight="1" thickBot="1">
      <c r="A14" s="221"/>
      <c r="B14" s="223"/>
      <c r="C14" s="223"/>
      <c r="D14" s="127"/>
      <c r="E14" s="128"/>
      <c r="F14" s="129"/>
      <c r="G14" s="124"/>
      <c r="H14" s="128"/>
      <c r="I14" s="129"/>
      <c r="J14" s="129"/>
      <c r="K14" s="129"/>
      <c r="L14" s="129"/>
      <c r="M14" s="124"/>
      <c r="N14" s="93"/>
      <c r="O14" s="180"/>
    </row>
    <row r="15" spans="1:15" s="3" customFormat="1" ht="16.5" customHeight="1" thickBot="1">
      <c r="A15" s="17"/>
      <c r="B15" s="4" t="s">
        <v>3</v>
      </c>
      <c r="C15" s="4"/>
      <c r="D15" s="51">
        <f>D12+D9</f>
        <v>404702</v>
      </c>
      <c r="E15" s="53">
        <f aca="true" t="shared" si="1" ref="E15:M15">E12+E9</f>
        <v>0</v>
      </c>
      <c r="F15" s="5">
        <f t="shared" si="1"/>
        <v>0</v>
      </c>
      <c r="G15" s="18">
        <f t="shared" si="1"/>
        <v>0</v>
      </c>
      <c r="H15" s="53">
        <f t="shared" si="1"/>
        <v>0</v>
      </c>
      <c r="I15" s="5">
        <f t="shared" si="1"/>
        <v>0</v>
      </c>
      <c r="J15" s="5">
        <f t="shared" si="1"/>
        <v>50000</v>
      </c>
      <c r="K15" s="5">
        <f t="shared" si="1"/>
        <v>146636</v>
      </c>
      <c r="L15" s="5">
        <f t="shared" si="1"/>
        <v>105000</v>
      </c>
      <c r="M15" s="18">
        <f t="shared" si="1"/>
        <v>103066</v>
      </c>
      <c r="N15" s="52"/>
      <c r="O15" s="18"/>
    </row>
    <row r="16" spans="1:15" ht="20.25" customHeight="1" thickBot="1">
      <c r="A16" s="227" t="s">
        <v>43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</row>
    <row r="17" spans="1:15" ht="27.75" customHeight="1">
      <c r="A17" s="195" t="s">
        <v>45</v>
      </c>
      <c r="B17" s="230" t="s">
        <v>42</v>
      </c>
      <c r="C17" s="230" t="s">
        <v>61</v>
      </c>
      <c r="D17" s="54">
        <f>SUM(D18:D19)+H17+I17++J17+K17+L17+M17</f>
        <v>178730</v>
      </c>
      <c r="E17" s="64">
        <f>SUM(E18:E19)</f>
        <v>12000</v>
      </c>
      <c r="F17" s="13">
        <f>SUM(F18:F19)</f>
        <v>30000</v>
      </c>
      <c r="G17" s="65">
        <f>SUM(G18:G19)</f>
        <v>34000</v>
      </c>
      <c r="H17" s="233">
        <v>50000</v>
      </c>
      <c r="I17" s="236">
        <v>52730</v>
      </c>
      <c r="J17" s="131">
        <f>SUM(J18:J19)</f>
        <v>0</v>
      </c>
      <c r="K17" s="131">
        <f>SUM(K18:K19)</f>
        <v>0</v>
      </c>
      <c r="L17" s="131">
        <f>SUM(L18:L19)</f>
        <v>0</v>
      </c>
      <c r="M17" s="132">
        <f>SUM(M18:M19)</f>
        <v>0</v>
      </c>
      <c r="N17" s="91"/>
      <c r="O17" s="187" t="s">
        <v>107</v>
      </c>
    </row>
    <row r="18" spans="1:15" ht="27.75" customHeight="1">
      <c r="A18" s="196"/>
      <c r="B18" s="231"/>
      <c r="C18" s="231"/>
      <c r="D18" s="55">
        <f>SUM(E18:G18)</f>
        <v>72200</v>
      </c>
      <c r="E18" s="66">
        <v>11400</v>
      </c>
      <c r="F18" s="44">
        <v>28500</v>
      </c>
      <c r="G18" s="45">
        <f>33250-950</f>
        <v>32300</v>
      </c>
      <c r="H18" s="234"/>
      <c r="I18" s="237"/>
      <c r="J18" s="119"/>
      <c r="K18" s="119"/>
      <c r="L18" s="119"/>
      <c r="M18" s="116"/>
      <c r="N18" s="87" t="s">
        <v>37</v>
      </c>
      <c r="O18" s="148"/>
    </row>
    <row r="19" spans="1:15" ht="27.75" customHeight="1">
      <c r="A19" s="197"/>
      <c r="B19" s="232"/>
      <c r="C19" s="232"/>
      <c r="D19" s="55">
        <f>SUM(E19:G19)</f>
        <v>3800</v>
      </c>
      <c r="E19" s="66">
        <v>600</v>
      </c>
      <c r="F19" s="44">
        <v>1500</v>
      </c>
      <c r="G19" s="45">
        <f>1750-50</f>
        <v>1700</v>
      </c>
      <c r="H19" s="235"/>
      <c r="I19" s="238"/>
      <c r="J19" s="120"/>
      <c r="K19" s="120"/>
      <c r="L19" s="120"/>
      <c r="M19" s="117"/>
      <c r="N19" s="88" t="s">
        <v>38</v>
      </c>
      <c r="O19" s="149"/>
    </row>
    <row r="20" spans="1:15" s="6" customFormat="1" ht="51.75" customHeight="1">
      <c r="A20" s="42" t="s">
        <v>46</v>
      </c>
      <c r="B20" s="43" t="s">
        <v>99</v>
      </c>
      <c r="C20" s="36" t="s">
        <v>94</v>
      </c>
      <c r="D20" s="35">
        <f>D21+D24+D27</f>
        <v>119116</v>
      </c>
      <c r="E20" s="67">
        <f aca="true" t="shared" si="2" ref="E20:M20">E21+E24+E27</f>
        <v>0</v>
      </c>
      <c r="F20" s="35">
        <f t="shared" si="2"/>
        <v>0</v>
      </c>
      <c r="G20" s="68">
        <f t="shared" si="2"/>
        <v>0</v>
      </c>
      <c r="H20" s="67">
        <f t="shared" si="2"/>
        <v>27300</v>
      </c>
      <c r="I20" s="35">
        <f t="shared" si="2"/>
        <v>56000</v>
      </c>
      <c r="J20" s="35">
        <f t="shared" si="2"/>
        <v>35816</v>
      </c>
      <c r="K20" s="35">
        <f t="shared" si="2"/>
        <v>0</v>
      </c>
      <c r="L20" s="35">
        <f t="shared" si="2"/>
        <v>0</v>
      </c>
      <c r="M20" s="68">
        <f t="shared" si="2"/>
        <v>0</v>
      </c>
      <c r="N20" s="92"/>
      <c r="O20" s="22" t="s">
        <v>83</v>
      </c>
    </row>
    <row r="21" spans="1:15" s="6" customFormat="1" ht="13.5" customHeight="1">
      <c r="A21" s="239" t="s">
        <v>47</v>
      </c>
      <c r="B21" s="242" t="s">
        <v>4</v>
      </c>
      <c r="C21" s="141" t="s">
        <v>95</v>
      </c>
      <c r="D21" s="125">
        <f>SUM(E21:M23)</f>
        <v>55816</v>
      </c>
      <c r="E21" s="121">
        <f>SUM(E22:E23)</f>
        <v>0</v>
      </c>
      <c r="F21" s="118">
        <f>SUM(F22:F23)</f>
        <v>0</v>
      </c>
      <c r="G21" s="115">
        <f>SUM(G22:G23)</f>
        <v>0</v>
      </c>
      <c r="H21" s="121">
        <f>SUM(H22:H23)</f>
        <v>0</v>
      </c>
      <c r="I21" s="118">
        <v>20000</v>
      </c>
      <c r="J21" s="118">
        <v>35816</v>
      </c>
      <c r="K21" s="118">
        <f>SUM(K22:K23)</f>
        <v>0</v>
      </c>
      <c r="L21" s="118">
        <f>SUM(L22:L23)</f>
        <v>0</v>
      </c>
      <c r="M21" s="115">
        <f>SUM(M22:M23)</f>
        <v>0</v>
      </c>
      <c r="N21" s="85"/>
      <c r="O21" s="147" t="s">
        <v>108</v>
      </c>
    </row>
    <row r="22" spans="1:15" s="6" customFormat="1" ht="13.5" customHeight="1">
      <c r="A22" s="240"/>
      <c r="B22" s="243"/>
      <c r="C22" s="142"/>
      <c r="D22" s="126"/>
      <c r="E22" s="122"/>
      <c r="F22" s="119"/>
      <c r="G22" s="116"/>
      <c r="H22" s="122"/>
      <c r="I22" s="119"/>
      <c r="J22" s="119"/>
      <c r="K22" s="119"/>
      <c r="L22" s="119"/>
      <c r="M22" s="116"/>
      <c r="N22" s="84"/>
      <c r="O22" s="148"/>
    </row>
    <row r="23" spans="1:15" s="6" customFormat="1" ht="13.5" customHeight="1">
      <c r="A23" s="241"/>
      <c r="B23" s="244"/>
      <c r="C23" s="143"/>
      <c r="D23" s="130"/>
      <c r="E23" s="123"/>
      <c r="F23" s="120"/>
      <c r="G23" s="117"/>
      <c r="H23" s="123"/>
      <c r="I23" s="120"/>
      <c r="J23" s="120"/>
      <c r="K23" s="120"/>
      <c r="L23" s="120"/>
      <c r="M23" s="117"/>
      <c r="N23" s="62"/>
      <c r="O23" s="149"/>
    </row>
    <row r="24" spans="1:15" s="6" customFormat="1" ht="13.5" customHeight="1">
      <c r="A24" s="239" t="s">
        <v>48</v>
      </c>
      <c r="B24" s="242" t="s">
        <v>5</v>
      </c>
      <c r="C24" s="141">
        <v>2015</v>
      </c>
      <c r="D24" s="125">
        <f>SUM(E24:M26)</f>
        <v>27300</v>
      </c>
      <c r="E24" s="121">
        <f>SUM(E25:E26)</f>
        <v>0</v>
      </c>
      <c r="F24" s="118">
        <f>SUM(F25:F26)</f>
        <v>0</v>
      </c>
      <c r="G24" s="115">
        <f>SUM(G25:G26)</f>
        <v>0</v>
      </c>
      <c r="H24" s="121">
        <v>27300</v>
      </c>
      <c r="I24" s="118">
        <f>SUM(I25:I26)</f>
        <v>0</v>
      </c>
      <c r="J24" s="118">
        <f>SUM(J25:J26)</f>
        <v>0</v>
      </c>
      <c r="K24" s="118">
        <f>SUM(K25:K26)</f>
        <v>0</v>
      </c>
      <c r="L24" s="118">
        <f>SUM(L25:L26)</f>
        <v>0</v>
      </c>
      <c r="M24" s="115">
        <f>SUM(M25:M26)</f>
        <v>0</v>
      </c>
      <c r="N24" s="85"/>
      <c r="O24" s="147" t="s">
        <v>109</v>
      </c>
    </row>
    <row r="25" spans="1:15" s="6" customFormat="1" ht="13.5" customHeight="1">
      <c r="A25" s="240"/>
      <c r="B25" s="243"/>
      <c r="C25" s="142"/>
      <c r="D25" s="126"/>
      <c r="E25" s="122"/>
      <c r="F25" s="119"/>
      <c r="G25" s="116"/>
      <c r="H25" s="122"/>
      <c r="I25" s="119"/>
      <c r="J25" s="119"/>
      <c r="K25" s="119"/>
      <c r="L25" s="119"/>
      <c r="M25" s="116"/>
      <c r="N25" s="84"/>
      <c r="O25" s="148"/>
    </row>
    <row r="26" spans="1:15" s="6" customFormat="1" ht="13.5" customHeight="1">
      <c r="A26" s="241"/>
      <c r="B26" s="244"/>
      <c r="C26" s="143"/>
      <c r="D26" s="130"/>
      <c r="E26" s="123"/>
      <c r="F26" s="120"/>
      <c r="G26" s="117"/>
      <c r="H26" s="123"/>
      <c r="I26" s="120"/>
      <c r="J26" s="120"/>
      <c r="K26" s="120"/>
      <c r="L26" s="120"/>
      <c r="M26" s="117"/>
      <c r="N26" s="62"/>
      <c r="O26" s="149"/>
    </row>
    <row r="27" spans="1:15" s="6" customFormat="1" ht="15" customHeight="1">
      <c r="A27" s="239" t="s">
        <v>49</v>
      </c>
      <c r="B27" s="242" t="s">
        <v>6</v>
      </c>
      <c r="C27" s="141">
        <v>2016</v>
      </c>
      <c r="D27" s="125">
        <f>SUM(E27:M29)</f>
        <v>36000</v>
      </c>
      <c r="E27" s="121">
        <f>SUM(E28:E29)</f>
        <v>0</v>
      </c>
      <c r="F27" s="118">
        <f>SUM(F28:F29)</f>
        <v>0</v>
      </c>
      <c r="G27" s="115">
        <f>SUM(G28:G29)</f>
        <v>0</v>
      </c>
      <c r="H27" s="121">
        <f>SUM(H28:H29)</f>
        <v>0</v>
      </c>
      <c r="I27" s="118">
        <v>36000</v>
      </c>
      <c r="J27" s="118">
        <f>SUM(J28:J29)</f>
        <v>0</v>
      </c>
      <c r="K27" s="118">
        <f>SUM(K28:K29)</f>
        <v>0</v>
      </c>
      <c r="L27" s="118">
        <f>SUM(L28:L29)</f>
        <v>0</v>
      </c>
      <c r="M27" s="115">
        <f>SUM(M28:M29)</f>
        <v>0</v>
      </c>
      <c r="N27" s="85"/>
      <c r="O27" s="147" t="s">
        <v>110</v>
      </c>
    </row>
    <row r="28" spans="1:15" s="6" customFormat="1" ht="15" customHeight="1">
      <c r="A28" s="240"/>
      <c r="B28" s="243"/>
      <c r="C28" s="142"/>
      <c r="D28" s="126"/>
      <c r="E28" s="122"/>
      <c r="F28" s="119"/>
      <c r="G28" s="116"/>
      <c r="H28" s="122"/>
      <c r="I28" s="119"/>
      <c r="J28" s="119"/>
      <c r="K28" s="119"/>
      <c r="L28" s="119"/>
      <c r="M28" s="116"/>
      <c r="N28" s="84"/>
      <c r="O28" s="148"/>
    </row>
    <row r="29" spans="1:15" s="6" customFormat="1" ht="15" customHeight="1">
      <c r="A29" s="241"/>
      <c r="B29" s="244"/>
      <c r="C29" s="143"/>
      <c r="D29" s="130"/>
      <c r="E29" s="123"/>
      <c r="F29" s="120"/>
      <c r="G29" s="117"/>
      <c r="H29" s="123"/>
      <c r="I29" s="120"/>
      <c r="J29" s="120"/>
      <c r="K29" s="120"/>
      <c r="L29" s="120"/>
      <c r="M29" s="117"/>
      <c r="N29" s="62"/>
      <c r="O29" s="149"/>
    </row>
    <row r="30" spans="1:15" s="6" customFormat="1" ht="17.25" customHeight="1">
      <c r="A30" s="138" t="s">
        <v>50</v>
      </c>
      <c r="B30" s="141" t="s">
        <v>7</v>
      </c>
      <c r="C30" s="141" t="s">
        <v>95</v>
      </c>
      <c r="D30" s="125">
        <f>SUM(E30:M32)</f>
        <v>26892</v>
      </c>
      <c r="E30" s="121">
        <f>SUM(E31:E32)</f>
        <v>0</v>
      </c>
      <c r="F30" s="118">
        <f>SUM(F31:F32)</f>
        <v>0</v>
      </c>
      <c r="G30" s="115">
        <f>SUM(G31:G32)</f>
        <v>0</v>
      </c>
      <c r="H30" s="121">
        <f>SUM(H31:H32)</f>
        <v>0</v>
      </c>
      <c r="I30" s="118">
        <v>10000</v>
      </c>
      <c r="J30" s="118">
        <v>16892</v>
      </c>
      <c r="K30" s="118">
        <f>SUM(K31:K32)</f>
        <v>0</v>
      </c>
      <c r="L30" s="118">
        <f>SUM(L31:L32)</f>
        <v>0</v>
      </c>
      <c r="M30" s="115">
        <f>SUM(M31:M32)</f>
        <v>0</v>
      </c>
      <c r="N30" s="85"/>
      <c r="O30" s="147" t="s">
        <v>111</v>
      </c>
    </row>
    <row r="31" spans="1:15" s="6" customFormat="1" ht="17.25" customHeight="1">
      <c r="A31" s="139"/>
      <c r="B31" s="142"/>
      <c r="C31" s="142"/>
      <c r="D31" s="126"/>
      <c r="E31" s="122"/>
      <c r="F31" s="119"/>
      <c r="G31" s="116"/>
      <c r="H31" s="122"/>
      <c r="I31" s="119"/>
      <c r="J31" s="119"/>
      <c r="K31" s="119"/>
      <c r="L31" s="119"/>
      <c r="M31" s="116"/>
      <c r="N31" s="84"/>
      <c r="O31" s="148"/>
    </row>
    <row r="32" spans="1:15" s="6" customFormat="1" ht="17.25" customHeight="1">
      <c r="A32" s="140"/>
      <c r="B32" s="143"/>
      <c r="C32" s="143"/>
      <c r="D32" s="130"/>
      <c r="E32" s="123"/>
      <c r="F32" s="120"/>
      <c r="G32" s="117"/>
      <c r="H32" s="123"/>
      <c r="I32" s="120"/>
      <c r="J32" s="120"/>
      <c r="K32" s="120"/>
      <c r="L32" s="120"/>
      <c r="M32" s="117"/>
      <c r="N32" s="62"/>
      <c r="O32" s="149"/>
    </row>
    <row r="33" spans="1:15" s="6" customFormat="1" ht="16.5" customHeight="1">
      <c r="A33" s="138" t="s">
        <v>51</v>
      </c>
      <c r="B33" s="141" t="s">
        <v>8</v>
      </c>
      <c r="C33" s="141">
        <v>2012</v>
      </c>
      <c r="D33" s="56">
        <f>SUM(D34:D35)+H33+I33++J33+K33+L33+M33</f>
        <v>6737</v>
      </c>
      <c r="E33" s="69">
        <f aca="true" t="shared" si="3" ref="E33:M33">SUM(E34:E35)</f>
        <v>6737</v>
      </c>
      <c r="F33" s="31">
        <f t="shared" si="3"/>
        <v>0</v>
      </c>
      <c r="G33" s="70">
        <f t="shared" si="3"/>
        <v>0</v>
      </c>
      <c r="H33" s="69">
        <f t="shared" si="3"/>
        <v>0</v>
      </c>
      <c r="I33" s="31">
        <f t="shared" si="3"/>
        <v>0</v>
      </c>
      <c r="J33" s="31">
        <f t="shared" si="3"/>
        <v>0</v>
      </c>
      <c r="K33" s="31">
        <f t="shared" si="3"/>
        <v>0</v>
      </c>
      <c r="L33" s="31">
        <f t="shared" si="3"/>
        <v>0</v>
      </c>
      <c r="M33" s="70">
        <f t="shared" si="3"/>
        <v>0</v>
      </c>
      <c r="N33" s="85"/>
      <c r="O33" s="147" t="s">
        <v>112</v>
      </c>
    </row>
    <row r="34" spans="1:15" s="6" customFormat="1" ht="18" customHeight="1">
      <c r="A34" s="139"/>
      <c r="B34" s="142"/>
      <c r="C34" s="142"/>
      <c r="D34" s="57">
        <f aca="true" t="shared" si="4" ref="D34:D45">SUM(E34:M34)</f>
        <v>6400</v>
      </c>
      <c r="E34" s="71">
        <v>6400</v>
      </c>
      <c r="F34" s="32"/>
      <c r="G34" s="99"/>
      <c r="H34" s="71"/>
      <c r="I34" s="32"/>
      <c r="J34" s="33"/>
      <c r="K34" s="33"/>
      <c r="L34" s="33"/>
      <c r="M34" s="40"/>
      <c r="N34" s="84" t="s">
        <v>37</v>
      </c>
      <c r="O34" s="148"/>
    </row>
    <row r="35" spans="1:15" s="6" customFormat="1" ht="21" customHeight="1">
      <c r="A35" s="140"/>
      <c r="B35" s="143"/>
      <c r="C35" s="143"/>
      <c r="D35" s="57">
        <f t="shared" si="4"/>
        <v>337</v>
      </c>
      <c r="E35" s="71">
        <v>337</v>
      </c>
      <c r="F35" s="32"/>
      <c r="G35" s="99"/>
      <c r="H35" s="71"/>
      <c r="I35" s="32"/>
      <c r="J35" s="32"/>
      <c r="K35" s="32"/>
      <c r="L35" s="32"/>
      <c r="M35" s="41"/>
      <c r="N35" s="62" t="s">
        <v>38</v>
      </c>
      <c r="O35" s="149"/>
    </row>
    <row r="36" spans="1:15" s="6" customFormat="1" ht="18.75" customHeight="1">
      <c r="A36" s="138" t="s">
        <v>52</v>
      </c>
      <c r="B36" s="141" t="s">
        <v>9</v>
      </c>
      <c r="C36" s="141">
        <v>2012</v>
      </c>
      <c r="D36" s="56">
        <f>SUM(D37:D38)+H36+I36++J36+K36+L36+M36</f>
        <v>5124</v>
      </c>
      <c r="E36" s="69">
        <f aca="true" t="shared" si="5" ref="E36:M36">SUM(E37:E38)</f>
        <v>5124</v>
      </c>
      <c r="F36" s="31">
        <f t="shared" si="5"/>
        <v>0</v>
      </c>
      <c r="G36" s="70">
        <f t="shared" si="5"/>
        <v>0</v>
      </c>
      <c r="H36" s="69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 t="shared" si="5"/>
        <v>0</v>
      </c>
      <c r="M36" s="70">
        <f t="shared" si="5"/>
        <v>0</v>
      </c>
      <c r="N36" s="85"/>
      <c r="O36" s="147" t="s">
        <v>113</v>
      </c>
    </row>
    <row r="37" spans="1:15" s="6" customFormat="1" ht="18.75" customHeight="1">
      <c r="A37" s="139"/>
      <c r="B37" s="142"/>
      <c r="C37" s="142"/>
      <c r="D37" s="57">
        <f t="shared" si="4"/>
        <v>4868</v>
      </c>
      <c r="E37" s="71">
        <v>4868</v>
      </c>
      <c r="F37" s="32"/>
      <c r="G37" s="99"/>
      <c r="H37" s="71"/>
      <c r="I37" s="32"/>
      <c r="J37" s="33"/>
      <c r="K37" s="33"/>
      <c r="L37" s="33"/>
      <c r="M37" s="40"/>
      <c r="N37" s="84" t="s">
        <v>37</v>
      </c>
      <c r="O37" s="148"/>
    </row>
    <row r="38" spans="1:15" s="6" customFormat="1" ht="18.75" customHeight="1">
      <c r="A38" s="140"/>
      <c r="B38" s="143"/>
      <c r="C38" s="143"/>
      <c r="D38" s="57">
        <f t="shared" si="4"/>
        <v>256</v>
      </c>
      <c r="E38" s="71">
        <v>256</v>
      </c>
      <c r="F38" s="32"/>
      <c r="G38" s="99"/>
      <c r="H38" s="71"/>
      <c r="I38" s="32"/>
      <c r="J38" s="32"/>
      <c r="K38" s="32"/>
      <c r="L38" s="32"/>
      <c r="M38" s="41"/>
      <c r="N38" s="62" t="s">
        <v>38</v>
      </c>
      <c r="O38" s="149"/>
    </row>
    <row r="39" spans="1:15" s="6" customFormat="1" ht="14.25" customHeight="1">
      <c r="A39" s="138" t="s">
        <v>53</v>
      </c>
      <c r="B39" s="141" t="s">
        <v>10</v>
      </c>
      <c r="C39" s="141" t="s">
        <v>105</v>
      </c>
      <c r="D39" s="58">
        <f aca="true" t="shared" si="6" ref="D39:M39">SUM(D40:D42)</f>
        <v>205241</v>
      </c>
      <c r="E39" s="69">
        <f t="shared" si="6"/>
        <v>100000</v>
      </c>
      <c r="F39" s="31">
        <f t="shared" si="6"/>
        <v>105241</v>
      </c>
      <c r="G39" s="70">
        <f t="shared" si="6"/>
        <v>0</v>
      </c>
      <c r="H39" s="69">
        <f t="shared" si="6"/>
        <v>0</v>
      </c>
      <c r="I39" s="31">
        <f t="shared" si="6"/>
        <v>0</v>
      </c>
      <c r="J39" s="31">
        <f t="shared" si="6"/>
        <v>0</v>
      </c>
      <c r="K39" s="31">
        <f t="shared" si="6"/>
        <v>0</v>
      </c>
      <c r="L39" s="31">
        <f t="shared" si="6"/>
        <v>0</v>
      </c>
      <c r="M39" s="70">
        <f t="shared" si="6"/>
        <v>0</v>
      </c>
      <c r="N39" s="85"/>
      <c r="O39" s="147" t="s">
        <v>114</v>
      </c>
    </row>
    <row r="40" spans="1:15" s="6" customFormat="1" ht="14.25" customHeight="1">
      <c r="A40" s="139"/>
      <c r="B40" s="142"/>
      <c r="C40" s="142"/>
      <c r="D40" s="57">
        <f t="shared" si="4"/>
        <v>0</v>
      </c>
      <c r="E40" s="71"/>
      <c r="F40" s="32"/>
      <c r="G40" s="99"/>
      <c r="H40" s="71"/>
      <c r="I40" s="32"/>
      <c r="J40" s="32"/>
      <c r="K40" s="33"/>
      <c r="L40" s="33"/>
      <c r="M40" s="40"/>
      <c r="N40" s="84"/>
      <c r="O40" s="148"/>
    </row>
    <row r="41" spans="1:15" s="6" customFormat="1" ht="14.25" customHeight="1">
      <c r="A41" s="139"/>
      <c r="B41" s="142"/>
      <c r="C41" s="142"/>
      <c r="D41" s="57">
        <f t="shared" si="4"/>
        <v>0</v>
      </c>
      <c r="E41" s="71"/>
      <c r="F41" s="32"/>
      <c r="G41" s="99"/>
      <c r="H41" s="71"/>
      <c r="I41" s="32"/>
      <c r="J41" s="32"/>
      <c r="K41" s="33"/>
      <c r="L41" s="33"/>
      <c r="M41" s="40"/>
      <c r="N41" s="62"/>
      <c r="O41" s="148"/>
    </row>
    <row r="42" spans="1:15" s="6" customFormat="1" ht="14.25" customHeight="1">
      <c r="A42" s="140"/>
      <c r="B42" s="143"/>
      <c r="C42" s="143"/>
      <c r="D42" s="57">
        <f t="shared" si="4"/>
        <v>205241</v>
      </c>
      <c r="E42" s="71">
        <v>100000</v>
      </c>
      <c r="F42" s="32">
        <v>105241</v>
      </c>
      <c r="G42" s="99"/>
      <c r="H42" s="71"/>
      <c r="I42" s="32"/>
      <c r="J42" s="32"/>
      <c r="K42" s="32"/>
      <c r="L42" s="32"/>
      <c r="M42" s="41"/>
      <c r="N42" s="62" t="s">
        <v>106</v>
      </c>
      <c r="O42" s="149"/>
    </row>
    <row r="43" spans="1:15" s="6" customFormat="1" ht="25.5" customHeight="1">
      <c r="A43" s="138" t="s">
        <v>54</v>
      </c>
      <c r="B43" s="141" t="s">
        <v>11</v>
      </c>
      <c r="C43" s="141" t="s">
        <v>44</v>
      </c>
      <c r="D43" s="59">
        <f>SUM(D44:D45)+H43+I43++J43+K43+L43+M43</f>
        <v>98499</v>
      </c>
      <c r="E43" s="69">
        <f>SUM(E44:E45)</f>
        <v>12378</v>
      </c>
      <c r="F43" s="31">
        <f>SUM(F44:F45)</f>
        <v>18873</v>
      </c>
      <c r="G43" s="70">
        <f>SUM(G44:G45)</f>
        <v>13873</v>
      </c>
      <c r="H43" s="121">
        <v>53375</v>
      </c>
      <c r="I43" s="118">
        <f>SUM(I44:I45)</f>
        <v>0</v>
      </c>
      <c r="J43" s="118">
        <f>SUM(J44:J45)</f>
        <v>0</v>
      </c>
      <c r="K43" s="118">
        <f>SUM(K44:K45)</f>
        <v>0</v>
      </c>
      <c r="L43" s="118">
        <f>SUM(L44:L45)</f>
        <v>0</v>
      </c>
      <c r="M43" s="115">
        <f>SUM(M44:M45)</f>
        <v>0</v>
      </c>
      <c r="N43" s="85"/>
      <c r="O43" s="147" t="s">
        <v>115</v>
      </c>
    </row>
    <row r="44" spans="1:15" s="6" customFormat="1" ht="25.5" customHeight="1">
      <c r="A44" s="139"/>
      <c r="B44" s="142"/>
      <c r="C44" s="142"/>
      <c r="D44" s="57">
        <f t="shared" si="4"/>
        <v>42867</v>
      </c>
      <c r="E44" s="71">
        <v>11759</v>
      </c>
      <c r="F44" s="32">
        <v>17929</v>
      </c>
      <c r="G44" s="99">
        <v>13179</v>
      </c>
      <c r="H44" s="122"/>
      <c r="I44" s="119"/>
      <c r="J44" s="119"/>
      <c r="K44" s="119"/>
      <c r="L44" s="119"/>
      <c r="M44" s="116"/>
      <c r="N44" s="84" t="s">
        <v>37</v>
      </c>
      <c r="O44" s="148"/>
    </row>
    <row r="45" spans="1:15" s="6" customFormat="1" ht="25.5" customHeight="1">
      <c r="A45" s="140"/>
      <c r="B45" s="143"/>
      <c r="C45" s="143"/>
      <c r="D45" s="57">
        <f t="shared" si="4"/>
        <v>2257</v>
      </c>
      <c r="E45" s="71">
        <v>619</v>
      </c>
      <c r="F45" s="32">
        <v>944</v>
      </c>
      <c r="G45" s="99">
        <v>694</v>
      </c>
      <c r="H45" s="123"/>
      <c r="I45" s="120"/>
      <c r="J45" s="120"/>
      <c r="K45" s="120"/>
      <c r="L45" s="120"/>
      <c r="M45" s="117"/>
      <c r="N45" s="62" t="s">
        <v>38</v>
      </c>
      <c r="O45" s="149"/>
    </row>
    <row r="46" spans="1:15" s="6" customFormat="1" ht="18.75" customHeight="1">
      <c r="A46" s="138" t="s">
        <v>55</v>
      </c>
      <c r="B46" s="141" t="s">
        <v>12</v>
      </c>
      <c r="C46" s="141" t="s">
        <v>39</v>
      </c>
      <c r="D46" s="125">
        <f>SUM(E46:M48)</f>
        <v>89080</v>
      </c>
      <c r="E46" s="121">
        <f>SUM(E47:E48)</f>
        <v>0</v>
      </c>
      <c r="F46" s="118">
        <f>SUM(F47:F48)</f>
        <v>0</v>
      </c>
      <c r="G46" s="115">
        <f>SUM(G47:G48)</f>
        <v>0</v>
      </c>
      <c r="H46" s="121">
        <v>50000</v>
      </c>
      <c r="I46" s="118">
        <v>39080</v>
      </c>
      <c r="J46" s="118">
        <f>SUM(J47:J48)</f>
        <v>0</v>
      </c>
      <c r="K46" s="118">
        <f>SUM(K47:K48)</f>
        <v>0</v>
      </c>
      <c r="L46" s="118">
        <f>SUM(L47:L48)</f>
        <v>0</v>
      </c>
      <c r="M46" s="115">
        <f>SUM(M47:M48)</f>
        <v>0</v>
      </c>
      <c r="N46" s="85"/>
      <c r="O46" s="147" t="s">
        <v>116</v>
      </c>
    </row>
    <row r="47" spans="1:15" s="6" customFormat="1" ht="18.75" customHeight="1">
      <c r="A47" s="139"/>
      <c r="B47" s="142"/>
      <c r="C47" s="142"/>
      <c r="D47" s="126"/>
      <c r="E47" s="122"/>
      <c r="F47" s="119"/>
      <c r="G47" s="116"/>
      <c r="H47" s="122"/>
      <c r="I47" s="119"/>
      <c r="J47" s="119"/>
      <c r="K47" s="119"/>
      <c r="L47" s="119"/>
      <c r="M47" s="116"/>
      <c r="N47" s="84"/>
      <c r="O47" s="148"/>
    </row>
    <row r="48" spans="1:15" s="6" customFormat="1" ht="18.75" customHeight="1">
      <c r="A48" s="140"/>
      <c r="B48" s="143"/>
      <c r="C48" s="143"/>
      <c r="D48" s="130"/>
      <c r="E48" s="123"/>
      <c r="F48" s="120"/>
      <c r="G48" s="117"/>
      <c r="H48" s="123"/>
      <c r="I48" s="120"/>
      <c r="J48" s="120"/>
      <c r="K48" s="120"/>
      <c r="L48" s="120"/>
      <c r="M48" s="117"/>
      <c r="N48" s="62"/>
      <c r="O48" s="149"/>
    </row>
    <row r="49" spans="1:15" s="6" customFormat="1" ht="16.5" customHeight="1">
      <c r="A49" s="138" t="s">
        <v>56</v>
      </c>
      <c r="B49" s="141" t="s">
        <v>13</v>
      </c>
      <c r="C49" s="141" t="s">
        <v>93</v>
      </c>
      <c r="D49" s="245">
        <f>SUM(D50:D51)+H49+I49++J49+K49+L49+M49</f>
        <v>49205</v>
      </c>
      <c r="E49" s="121">
        <f>SUM(E50:E51)</f>
        <v>0</v>
      </c>
      <c r="F49" s="118">
        <f>SUM(F50:F51)</f>
        <v>0</v>
      </c>
      <c r="G49" s="115">
        <f>SUM(G50:G51)</f>
        <v>0</v>
      </c>
      <c r="H49" s="121">
        <f>SUM(H50:H51)</f>
        <v>0</v>
      </c>
      <c r="I49" s="118">
        <f>SUM(I50:I51)</f>
        <v>0</v>
      </c>
      <c r="J49" s="118">
        <v>5000</v>
      </c>
      <c r="K49" s="118">
        <v>44205</v>
      </c>
      <c r="L49" s="118">
        <f>SUM(L50:L51)</f>
        <v>0</v>
      </c>
      <c r="M49" s="115">
        <f>SUM(M50:M51)</f>
        <v>0</v>
      </c>
      <c r="N49" s="85"/>
      <c r="O49" s="147" t="s">
        <v>117</v>
      </c>
    </row>
    <row r="50" spans="1:15" s="6" customFormat="1" ht="16.5" customHeight="1">
      <c r="A50" s="139"/>
      <c r="B50" s="142"/>
      <c r="C50" s="142"/>
      <c r="D50" s="246"/>
      <c r="E50" s="122"/>
      <c r="F50" s="119"/>
      <c r="G50" s="116"/>
      <c r="H50" s="122"/>
      <c r="I50" s="119"/>
      <c r="J50" s="119"/>
      <c r="K50" s="119"/>
      <c r="L50" s="119"/>
      <c r="M50" s="116"/>
      <c r="N50" s="84"/>
      <c r="O50" s="148"/>
    </row>
    <row r="51" spans="1:15" s="6" customFormat="1" ht="16.5" customHeight="1">
      <c r="A51" s="140"/>
      <c r="B51" s="143"/>
      <c r="C51" s="143"/>
      <c r="D51" s="247"/>
      <c r="E51" s="123"/>
      <c r="F51" s="120"/>
      <c r="G51" s="117"/>
      <c r="H51" s="123"/>
      <c r="I51" s="120"/>
      <c r="J51" s="120"/>
      <c r="K51" s="120"/>
      <c r="L51" s="120"/>
      <c r="M51" s="117"/>
      <c r="N51" s="62"/>
      <c r="O51" s="149"/>
    </row>
    <row r="52" spans="1:15" s="6" customFormat="1" ht="26.25" customHeight="1">
      <c r="A52" s="46" t="s">
        <v>57</v>
      </c>
      <c r="B52" s="47" t="s">
        <v>14</v>
      </c>
      <c r="C52" s="47" t="s">
        <v>94</v>
      </c>
      <c r="D52" s="35">
        <f aca="true" t="shared" si="7" ref="D52:M52">D53+D56+D59</f>
        <v>63000</v>
      </c>
      <c r="E52" s="67">
        <f t="shared" si="7"/>
        <v>0</v>
      </c>
      <c r="F52" s="35">
        <f t="shared" si="7"/>
        <v>0</v>
      </c>
      <c r="G52" s="68">
        <f t="shared" si="7"/>
        <v>0</v>
      </c>
      <c r="H52" s="67">
        <f t="shared" si="7"/>
        <v>3000</v>
      </c>
      <c r="I52" s="35">
        <f t="shared" si="7"/>
        <v>30000</v>
      </c>
      <c r="J52" s="35">
        <f t="shared" si="7"/>
        <v>30000</v>
      </c>
      <c r="K52" s="35">
        <f t="shared" si="7"/>
        <v>0</v>
      </c>
      <c r="L52" s="35">
        <f t="shared" si="7"/>
        <v>0</v>
      </c>
      <c r="M52" s="68">
        <f t="shared" si="7"/>
        <v>0</v>
      </c>
      <c r="N52" s="92"/>
      <c r="O52" s="22" t="s">
        <v>82</v>
      </c>
    </row>
    <row r="53" spans="1:15" s="6" customFormat="1" ht="15.75" customHeight="1">
      <c r="A53" s="239" t="s">
        <v>58</v>
      </c>
      <c r="B53" s="242" t="s">
        <v>15</v>
      </c>
      <c r="C53" s="141" t="s">
        <v>94</v>
      </c>
      <c r="D53" s="125">
        <f aca="true" t="shared" si="8" ref="D53:D59">SUM(E53:M55)</f>
        <v>61000</v>
      </c>
      <c r="E53" s="121">
        <f>SUM(E54:E55)</f>
        <v>0</v>
      </c>
      <c r="F53" s="118">
        <f>SUM(F54:F55)</f>
        <v>0</v>
      </c>
      <c r="G53" s="115">
        <f>SUM(G54:G55)</f>
        <v>0</v>
      </c>
      <c r="H53" s="121">
        <v>1000</v>
      </c>
      <c r="I53" s="118">
        <v>30000</v>
      </c>
      <c r="J53" s="118">
        <v>30000</v>
      </c>
      <c r="K53" s="118">
        <f>SUM(K54:K55)</f>
        <v>0</v>
      </c>
      <c r="L53" s="118">
        <f>SUM(L54:L55)</f>
        <v>0</v>
      </c>
      <c r="M53" s="115">
        <f>SUM(M54:M55)</f>
        <v>0</v>
      </c>
      <c r="N53" s="85"/>
      <c r="O53" s="147" t="s">
        <v>118</v>
      </c>
    </row>
    <row r="54" spans="1:15" s="6" customFormat="1" ht="15.75" customHeight="1">
      <c r="A54" s="240"/>
      <c r="B54" s="243"/>
      <c r="C54" s="142"/>
      <c r="D54" s="126"/>
      <c r="E54" s="122"/>
      <c r="F54" s="119"/>
      <c r="G54" s="116"/>
      <c r="H54" s="122"/>
      <c r="I54" s="119"/>
      <c r="J54" s="119"/>
      <c r="K54" s="119"/>
      <c r="L54" s="119"/>
      <c r="M54" s="116"/>
      <c r="N54" s="84"/>
      <c r="O54" s="148"/>
    </row>
    <row r="55" spans="1:15" s="6" customFormat="1" ht="15.75" customHeight="1">
      <c r="A55" s="241"/>
      <c r="B55" s="244"/>
      <c r="C55" s="143"/>
      <c r="D55" s="130"/>
      <c r="E55" s="123"/>
      <c r="F55" s="120"/>
      <c r="G55" s="117"/>
      <c r="H55" s="123"/>
      <c r="I55" s="120"/>
      <c r="J55" s="120"/>
      <c r="K55" s="120"/>
      <c r="L55" s="120"/>
      <c r="M55" s="117"/>
      <c r="N55" s="62"/>
      <c r="O55" s="149"/>
    </row>
    <row r="56" spans="1:15" s="6" customFormat="1" ht="16.5" customHeight="1">
      <c r="A56" s="239" t="s">
        <v>59</v>
      </c>
      <c r="B56" s="242" t="s">
        <v>16</v>
      </c>
      <c r="C56" s="141" t="s">
        <v>80</v>
      </c>
      <c r="D56" s="125">
        <f t="shared" si="8"/>
        <v>1000</v>
      </c>
      <c r="E56" s="121">
        <f>SUM(E57:E58)</f>
        <v>0</v>
      </c>
      <c r="F56" s="118">
        <f>SUM(F57:F58)</f>
        <v>0</v>
      </c>
      <c r="G56" s="115">
        <f>SUM(G57:G58)</f>
        <v>0</v>
      </c>
      <c r="H56" s="121">
        <v>1000</v>
      </c>
      <c r="I56" s="118">
        <f>SUM(I57:I58)</f>
        <v>0</v>
      </c>
      <c r="J56" s="118">
        <f>SUM(J57:J58)</f>
        <v>0</v>
      </c>
      <c r="K56" s="118">
        <f>SUM(K57:K58)</f>
        <v>0</v>
      </c>
      <c r="L56" s="118">
        <f>SUM(L57:L58)</f>
        <v>0</v>
      </c>
      <c r="M56" s="115">
        <f>SUM(M57:M58)</f>
        <v>0</v>
      </c>
      <c r="N56" s="85"/>
      <c r="O56" s="147" t="s">
        <v>81</v>
      </c>
    </row>
    <row r="57" spans="1:15" s="6" customFormat="1" ht="16.5" customHeight="1">
      <c r="A57" s="240"/>
      <c r="B57" s="243"/>
      <c r="C57" s="142"/>
      <c r="D57" s="126"/>
      <c r="E57" s="122"/>
      <c r="F57" s="119"/>
      <c r="G57" s="116"/>
      <c r="H57" s="122"/>
      <c r="I57" s="119"/>
      <c r="J57" s="119"/>
      <c r="K57" s="119"/>
      <c r="L57" s="119"/>
      <c r="M57" s="116"/>
      <c r="N57" s="84"/>
      <c r="O57" s="148"/>
    </row>
    <row r="58" spans="1:15" s="6" customFormat="1" ht="16.5" customHeight="1">
      <c r="A58" s="241"/>
      <c r="B58" s="244"/>
      <c r="C58" s="143"/>
      <c r="D58" s="130"/>
      <c r="E58" s="123"/>
      <c r="F58" s="120"/>
      <c r="G58" s="117"/>
      <c r="H58" s="123"/>
      <c r="I58" s="120"/>
      <c r="J58" s="120"/>
      <c r="K58" s="120"/>
      <c r="L58" s="120"/>
      <c r="M58" s="117"/>
      <c r="N58" s="62"/>
      <c r="O58" s="149"/>
    </row>
    <row r="59" spans="1:15" s="6" customFormat="1" ht="15.75" customHeight="1">
      <c r="A59" s="239" t="s">
        <v>60</v>
      </c>
      <c r="B59" s="242" t="s">
        <v>98</v>
      </c>
      <c r="C59" s="141" t="s">
        <v>80</v>
      </c>
      <c r="D59" s="125">
        <f t="shared" si="8"/>
        <v>1000</v>
      </c>
      <c r="E59" s="121">
        <f>SUM(E60:E61)</f>
        <v>0</v>
      </c>
      <c r="F59" s="118">
        <f>SUM(F60:F61)</f>
        <v>0</v>
      </c>
      <c r="G59" s="115">
        <f>SUM(G60:G61)</f>
        <v>0</v>
      </c>
      <c r="H59" s="121">
        <v>1000</v>
      </c>
      <c r="I59" s="118">
        <f>SUM(I60:I61)</f>
        <v>0</v>
      </c>
      <c r="J59" s="118">
        <f>SUM(J60:J61)</f>
        <v>0</v>
      </c>
      <c r="K59" s="118">
        <f>SUM(K60:K61)</f>
        <v>0</v>
      </c>
      <c r="L59" s="118">
        <f>SUM(L60:L61)</f>
        <v>0</v>
      </c>
      <c r="M59" s="115">
        <f>SUM(M60:M61)</f>
        <v>0</v>
      </c>
      <c r="N59" s="85"/>
      <c r="O59" s="147" t="s">
        <v>81</v>
      </c>
    </row>
    <row r="60" spans="1:15" s="6" customFormat="1" ht="16.5" customHeight="1">
      <c r="A60" s="240"/>
      <c r="B60" s="243"/>
      <c r="C60" s="142"/>
      <c r="D60" s="126"/>
      <c r="E60" s="122"/>
      <c r="F60" s="119"/>
      <c r="G60" s="116"/>
      <c r="H60" s="122"/>
      <c r="I60" s="119"/>
      <c r="J60" s="119"/>
      <c r="K60" s="119"/>
      <c r="L60" s="119"/>
      <c r="M60" s="116"/>
      <c r="N60" s="84"/>
      <c r="O60" s="148"/>
    </row>
    <row r="61" spans="1:15" s="6" customFormat="1" ht="16.5" customHeight="1">
      <c r="A61" s="241"/>
      <c r="B61" s="244"/>
      <c r="C61" s="143"/>
      <c r="D61" s="130"/>
      <c r="E61" s="123"/>
      <c r="F61" s="120"/>
      <c r="G61" s="117"/>
      <c r="H61" s="123"/>
      <c r="I61" s="120"/>
      <c r="J61" s="120"/>
      <c r="K61" s="120"/>
      <c r="L61" s="120"/>
      <c r="M61" s="117"/>
      <c r="N61" s="62"/>
      <c r="O61" s="149"/>
    </row>
    <row r="62" spans="1:15" s="6" customFormat="1" ht="15.75" customHeight="1">
      <c r="A62" s="138" t="s">
        <v>62</v>
      </c>
      <c r="B62" s="141" t="s">
        <v>17</v>
      </c>
      <c r="C62" s="141" t="s">
        <v>80</v>
      </c>
      <c r="D62" s="125">
        <f>SUM(E62:M64)</f>
        <v>1200</v>
      </c>
      <c r="E62" s="121">
        <f aca="true" t="shared" si="9" ref="E62:L62">SUM(E63:E64)</f>
        <v>0</v>
      </c>
      <c r="F62" s="118">
        <f t="shared" si="9"/>
        <v>0</v>
      </c>
      <c r="G62" s="115">
        <f t="shared" si="9"/>
        <v>0</v>
      </c>
      <c r="H62" s="121">
        <f t="shared" si="9"/>
        <v>0</v>
      </c>
      <c r="I62" s="118">
        <f t="shared" si="9"/>
        <v>0</v>
      </c>
      <c r="J62" s="118">
        <f t="shared" si="9"/>
        <v>0</v>
      </c>
      <c r="K62" s="118">
        <f t="shared" si="9"/>
        <v>0</v>
      </c>
      <c r="L62" s="118">
        <f t="shared" si="9"/>
        <v>0</v>
      </c>
      <c r="M62" s="115">
        <v>1200</v>
      </c>
      <c r="N62" s="85"/>
      <c r="O62" s="147" t="s">
        <v>81</v>
      </c>
    </row>
    <row r="63" spans="1:15" s="6" customFormat="1" ht="13.5" customHeight="1">
      <c r="A63" s="139"/>
      <c r="B63" s="142"/>
      <c r="C63" s="142"/>
      <c r="D63" s="126"/>
      <c r="E63" s="122"/>
      <c r="F63" s="119"/>
      <c r="G63" s="116"/>
      <c r="H63" s="122"/>
      <c r="I63" s="119"/>
      <c r="J63" s="119"/>
      <c r="K63" s="119"/>
      <c r="L63" s="119"/>
      <c r="M63" s="116"/>
      <c r="N63" s="84"/>
      <c r="O63" s="148"/>
    </row>
    <row r="64" spans="1:15" s="6" customFormat="1" ht="13.5" customHeight="1">
      <c r="A64" s="140"/>
      <c r="B64" s="143"/>
      <c r="C64" s="143"/>
      <c r="D64" s="130"/>
      <c r="E64" s="123"/>
      <c r="F64" s="120"/>
      <c r="G64" s="117"/>
      <c r="H64" s="123"/>
      <c r="I64" s="120"/>
      <c r="J64" s="120"/>
      <c r="K64" s="120"/>
      <c r="L64" s="120"/>
      <c r="M64" s="117"/>
      <c r="N64" s="62"/>
      <c r="O64" s="149"/>
    </row>
    <row r="65" spans="1:15" s="6" customFormat="1" ht="18.75" customHeight="1">
      <c r="A65" s="138" t="s">
        <v>63</v>
      </c>
      <c r="B65" s="141" t="s">
        <v>18</v>
      </c>
      <c r="C65" s="141" t="s">
        <v>80</v>
      </c>
      <c r="D65" s="125">
        <f>SUM(E65:M67)</f>
        <v>1200</v>
      </c>
      <c r="E65" s="121">
        <f aca="true" t="shared" si="10" ref="E65:L65">SUM(E66:E67)</f>
        <v>0</v>
      </c>
      <c r="F65" s="118">
        <f t="shared" si="10"/>
        <v>0</v>
      </c>
      <c r="G65" s="115">
        <f t="shared" si="10"/>
        <v>0</v>
      </c>
      <c r="H65" s="121">
        <f t="shared" si="10"/>
        <v>0</v>
      </c>
      <c r="I65" s="118">
        <f t="shared" si="10"/>
        <v>0</v>
      </c>
      <c r="J65" s="118">
        <f t="shared" si="10"/>
        <v>0</v>
      </c>
      <c r="K65" s="118">
        <f t="shared" si="10"/>
        <v>0</v>
      </c>
      <c r="L65" s="118">
        <f t="shared" si="10"/>
        <v>0</v>
      </c>
      <c r="M65" s="115">
        <v>1200</v>
      </c>
      <c r="N65" s="85"/>
      <c r="O65" s="147" t="s">
        <v>81</v>
      </c>
    </row>
    <row r="66" spans="1:15" s="6" customFormat="1" ht="19.5" customHeight="1">
      <c r="A66" s="139"/>
      <c r="B66" s="142"/>
      <c r="C66" s="142"/>
      <c r="D66" s="126"/>
      <c r="E66" s="122"/>
      <c r="F66" s="119"/>
      <c r="G66" s="116"/>
      <c r="H66" s="122"/>
      <c r="I66" s="119"/>
      <c r="J66" s="119"/>
      <c r="K66" s="119"/>
      <c r="L66" s="119"/>
      <c r="M66" s="116"/>
      <c r="N66" s="84"/>
      <c r="O66" s="148"/>
    </row>
    <row r="67" spans="1:15" s="6" customFormat="1" ht="19.5" customHeight="1">
      <c r="A67" s="140"/>
      <c r="B67" s="143"/>
      <c r="C67" s="143"/>
      <c r="D67" s="130"/>
      <c r="E67" s="123"/>
      <c r="F67" s="120"/>
      <c r="G67" s="117"/>
      <c r="H67" s="123"/>
      <c r="I67" s="120"/>
      <c r="J67" s="120"/>
      <c r="K67" s="120"/>
      <c r="L67" s="120"/>
      <c r="M67" s="117"/>
      <c r="N67" s="62"/>
      <c r="O67" s="149"/>
    </row>
    <row r="68" spans="1:15" s="6" customFormat="1" ht="15" customHeight="1">
      <c r="A68" s="138" t="s">
        <v>64</v>
      </c>
      <c r="B68" s="141" t="s">
        <v>19</v>
      </c>
      <c r="C68" s="141" t="s">
        <v>80</v>
      </c>
      <c r="D68" s="125">
        <f>SUM(E68:M70)</f>
        <v>2000</v>
      </c>
      <c r="E68" s="121">
        <f aca="true" t="shared" si="11" ref="E68:L68">SUM(E69:E70)</f>
        <v>0</v>
      </c>
      <c r="F68" s="118">
        <f t="shared" si="11"/>
        <v>0</v>
      </c>
      <c r="G68" s="115">
        <f t="shared" si="11"/>
        <v>0</v>
      </c>
      <c r="H68" s="121">
        <f t="shared" si="11"/>
        <v>0</v>
      </c>
      <c r="I68" s="118">
        <f t="shared" si="11"/>
        <v>0</v>
      </c>
      <c r="J68" s="118">
        <f t="shared" si="11"/>
        <v>0</v>
      </c>
      <c r="K68" s="118">
        <f t="shared" si="11"/>
        <v>0</v>
      </c>
      <c r="L68" s="118">
        <f t="shared" si="11"/>
        <v>0</v>
      </c>
      <c r="M68" s="115">
        <v>2000</v>
      </c>
      <c r="N68" s="85"/>
      <c r="O68" s="147" t="s">
        <v>81</v>
      </c>
    </row>
    <row r="69" spans="1:15" s="6" customFormat="1" ht="15" customHeight="1">
      <c r="A69" s="139"/>
      <c r="B69" s="142"/>
      <c r="C69" s="142"/>
      <c r="D69" s="126"/>
      <c r="E69" s="122"/>
      <c r="F69" s="119"/>
      <c r="G69" s="116"/>
      <c r="H69" s="122"/>
      <c r="I69" s="119"/>
      <c r="J69" s="119"/>
      <c r="K69" s="119"/>
      <c r="L69" s="119"/>
      <c r="M69" s="116"/>
      <c r="N69" s="84"/>
      <c r="O69" s="148"/>
    </row>
    <row r="70" spans="1:15" s="6" customFormat="1" ht="15" customHeight="1">
      <c r="A70" s="140"/>
      <c r="B70" s="143"/>
      <c r="C70" s="143"/>
      <c r="D70" s="130"/>
      <c r="E70" s="123"/>
      <c r="F70" s="120"/>
      <c r="G70" s="117"/>
      <c r="H70" s="123"/>
      <c r="I70" s="120"/>
      <c r="J70" s="120"/>
      <c r="K70" s="120"/>
      <c r="L70" s="120"/>
      <c r="M70" s="117"/>
      <c r="N70" s="62"/>
      <c r="O70" s="149"/>
    </row>
    <row r="71" spans="1:15" s="6" customFormat="1" ht="15" customHeight="1">
      <c r="A71" s="138" t="s">
        <v>65</v>
      </c>
      <c r="B71" s="141" t="s">
        <v>20</v>
      </c>
      <c r="C71" s="141" t="s">
        <v>80</v>
      </c>
      <c r="D71" s="125">
        <f>SUM(E71:M73)</f>
        <v>2000</v>
      </c>
      <c r="E71" s="121">
        <f aca="true" t="shared" si="12" ref="E71:L71">SUM(E72:E73)</f>
        <v>0</v>
      </c>
      <c r="F71" s="118">
        <f t="shared" si="12"/>
        <v>0</v>
      </c>
      <c r="G71" s="115">
        <f t="shared" si="12"/>
        <v>0</v>
      </c>
      <c r="H71" s="121">
        <f t="shared" si="12"/>
        <v>0</v>
      </c>
      <c r="I71" s="118">
        <f t="shared" si="12"/>
        <v>0</v>
      </c>
      <c r="J71" s="118">
        <f t="shared" si="12"/>
        <v>0</v>
      </c>
      <c r="K71" s="118">
        <f t="shared" si="12"/>
        <v>0</v>
      </c>
      <c r="L71" s="118">
        <f t="shared" si="12"/>
        <v>0</v>
      </c>
      <c r="M71" s="115">
        <v>2000</v>
      </c>
      <c r="N71" s="85"/>
      <c r="O71" s="147" t="s">
        <v>81</v>
      </c>
    </row>
    <row r="72" spans="1:15" s="6" customFormat="1" ht="15" customHeight="1">
      <c r="A72" s="139"/>
      <c r="B72" s="142"/>
      <c r="C72" s="142"/>
      <c r="D72" s="126"/>
      <c r="E72" s="122"/>
      <c r="F72" s="119"/>
      <c r="G72" s="116"/>
      <c r="H72" s="122"/>
      <c r="I72" s="119"/>
      <c r="J72" s="119"/>
      <c r="K72" s="119"/>
      <c r="L72" s="119"/>
      <c r="M72" s="116"/>
      <c r="N72" s="84"/>
      <c r="O72" s="148"/>
    </row>
    <row r="73" spans="1:15" s="6" customFormat="1" ht="15" customHeight="1">
      <c r="A73" s="140"/>
      <c r="B73" s="143"/>
      <c r="C73" s="143"/>
      <c r="D73" s="130"/>
      <c r="E73" s="123"/>
      <c r="F73" s="120"/>
      <c r="G73" s="117"/>
      <c r="H73" s="123"/>
      <c r="I73" s="120"/>
      <c r="J73" s="120"/>
      <c r="K73" s="120"/>
      <c r="L73" s="120"/>
      <c r="M73" s="117"/>
      <c r="N73" s="62"/>
      <c r="O73" s="149"/>
    </row>
    <row r="74" spans="1:15" s="6" customFormat="1" ht="13.5" customHeight="1">
      <c r="A74" s="138" t="s">
        <v>66</v>
      </c>
      <c r="B74" s="141" t="s">
        <v>21</v>
      </c>
      <c r="C74" s="141" t="s">
        <v>80</v>
      </c>
      <c r="D74" s="125">
        <f>SUM(E74:M76)</f>
        <v>1000</v>
      </c>
      <c r="E74" s="121">
        <f aca="true" t="shared" si="13" ref="E74:L74">SUM(E75:E76)</f>
        <v>0</v>
      </c>
      <c r="F74" s="118">
        <f t="shared" si="13"/>
        <v>0</v>
      </c>
      <c r="G74" s="115">
        <f t="shared" si="13"/>
        <v>0</v>
      </c>
      <c r="H74" s="121">
        <f t="shared" si="13"/>
        <v>0</v>
      </c>
      <c r="I74" s="118">
        <f t="shared" si="13"/>
        <v>0</v>
      </c>
      <c r="J74" s="118">
        <f t="shared" si="13"/>
        <v>0</v>
      </c>
      <c r="K74" s="118">
        <f t="shared" si="13"/>
        <v>0</v>
      </c>
      <c r="L74" s="118">
        <f t="shared" si="13"/>
        <v>0</v>
      </c>
      <c r="M74" s="115">
        <v>1000</v>
      </c>
      <c r="N74" s="85"/>
      <c r="O74" s="147" t="s">
        <v>81</v>
      </c>
    </row>
    <row r="75" spans="1:15" s="6" customFormat="1" ht="13.5" customHeight="1">
      <c r="A75" s="139"/>
      <c r="B75" s="142"/>
      <c r="C75" s="142"/>
      <c r="D75" s="126"/>
      <c r="E75" s="122"/>
      <c r="F75" s="119"/>
      <c r="G75" s="116"/>
      <c r="H75" s="122"/>
      <c r="I75" s="119"/>
      <c r="J75" s="119"/>
      <c r="K75" s="119"/>
      <c r="L75" s="119"/>
      <c r="M75" s="116"/>
      <c r="N75" s="84"/>
      <c r="O75" s="148"/>
    </row>
    <row r="76" spans="1:15" s="6" customFormat="1" ht="13.5" customHeight="1">
      <c r="A76" s="140"/>
      <c r="B76" s="143"/>
      <c r="C76" s="143"/>
      <c r="D76" s="130"/>
      <c r="E76" s="123"/>
      <c r="F76" s="120"/>
      <c r="G76" s="117"/>
      <c r="H76" s="123"/>
      <c r="I76" s="120"/>
      <c r="J76" s="120"/>
      <c r="K76" s="120"/>
      <c r="L76" s="120"/>
      <c r="M76" s="117"/>
      <c r="N76" s="62"/>
      <c r="O76" s="149"/>
    </row>
    <row r="77" spans="1:15" s="6" customFormat="1" ht="14.25" customHeight="1">
      <c r="A77" s="138" t="s">
        <v>67</v>
      </c>
      <c r="B77" s="141" t="s">
        <v>22</v>
      </c>
      <c r="C77" s="141" t="s">
        <v>80</v>
      </c>
      <c r="D77" s="125">
        <f>SUM(E77:M79)</f>
        <v>1000</v>
      </c>
      <c r="E77" s="121">
        <f aca="true" t="shared" si="14" ref="E77:L77">SUM(E78:E79)</f>
        <v>0</v>
      </c>
      <c r="F77" s="118">
        <f t="shared" si="14"/>
        <v>0</v>
      </c>
      <c r="G77" s="115">
        <f t="shared" si="14"/>
        <v>0</v>
      </c>
      <c r="H77" s="121">
        <f t="shared" si="14"/>
        <v>0</v>
      </c>
      <c r="I77" s="118">
        <f t="shared" si="14"/>
        <v>0</v>
      </c>
      <c r="J77" s="118">
        <f t="shared" si="14"/>
        <v>0</v>
      </c>
      <c r="K77" s="118">
        <f t="shared" si="14"/>
        <v>0</v>
      </c>
      <c r="L77" s="118">
        <f t="shared" si="14"/>
        <v>0</v>
      </c>
      <c r="M77" s="115">
        <v>1000</v>
      </c>
      <c r="N77" s="85"/>
      <c r="O77" s="147" t="s">
        <v>81</v>
      </c>
    </row>
    <row r="78" spans="1:15" s="6" customFormat="1" ht="12" customHeight="1">
      <c r="A78" s="139"/>
      <c r="B78" s="142"/>
      <c r="C78" s="142"/>
      <c r="D78" s="126"/>
      <c r="E78" s="122"/>
      <c r="F78" s="119"/>
      <c r="G78" s="116"/>
      <c r="H78" s="122"/>
      <c r="I78" s="119"/>
      <c r="J78" s="119"/>
      <c r="K78" s="119"/>
      <c r="L78" s="119"/>
      <c r="M78" s="116"/>
      <c r="N78" s="84"/>
      <c r="O78" s="148"/>
    </row>
    <row r="79" spans="1:15" s="6" customFormat="1" ht="12" customHeight="1">
      <c r="A79" s="140"/>
      <c r="B79" s="143"/>
      <c r="C79" s="143"/>
      <c r="D79" s="130"/>
      <c r="E79" s="123"/>
      <c r="F79" s="120"/>
      <c r="G79" s="117"/>
      <c r="H79" s="123"/>
      <c r="I79" s="120"/>
      <c r="J79" s="120"/>
      <c r="K79" s="120"/>
      <c r="L79" s="120"/>
      <c r="M79" s="117"/>
      <c r="N79" s="62"/>
      <c r="O79" s="149"/>
    </row>
    <row r="80" spans="1:15" s="6" customFormat="1" ht="14.25" customHeight="1">
      <c r="A80" s="191" t="s">
        <v>68</v>
      </c>
      <c r="B80" s="141" t="s">
        <v>129</v>
      </c>
      <c r="C80" s="141" t="s">
        <v>44</v>
      </c>
      <c r="D80" s="59">
        <f>SUM(D81:D82)+H80+I80++J80+K80+L80+M80</f>
        <v>5250</v>
      </c>
      <c r="E80" s="69">
        <f>SUM(E81:E82)</f>
        <v>250</v>
      </c>
      <c r="F80" s="31">
        <f>SUM(F81:F82)</f>
        <v>0</v>
      </c>
      <c r="G80" s="70">
        <f>SUM(G81:G82)</f>
        <v>0</v>
      </c>
      <c r="H80" s="121">
        <v>5000</v>
      </c>
      <c r="I80" s="118">
        <f>SUM(I81:I82)</f>
        <v>0</v>
      </c>
      <c r="J80" s="118">
        <f>SUM(J81:J82)</f>
        <v>0</v>
      </c>
      <c r="K80" s="118">
        <f>SUM(K81:K82)</f>
        <v>0</v>
      </c>
      <c r="L80" s="118">
        <f>SUM(L81:L82)</f>
        <v>0</v>
      </c>
      <c r="M80" s="115">
        <f>SUM(M81:M82)</f>
        <v>0</v>
      </c>
      <c r="N80" s="61"/>
      <c r="O80" s="147" t="s">
        <v>119</v>
      </c>
    </row>
    <row r="81" spans="1:15" s="6" customFormat="1" ht="14.25" customHeight="1">
      <c r="A81" s="192"/>
      <c r="B81" s="142"/>
      <c r="C81" s="142"/>
      <c r="D81" s="57">
        <f>SUM(E81:M81)</f>
        <v>0</v>
      </c>
      <c r="E81" s="71"/>
      <c r="F81" s="32"/>
      <c r="G81" s="99"/>
      <c r="H81" s="122"/>
      <c r="I81" s="119"/>
      <c r="J81" s="119"/>
      <c r="K81" s="119"/>
      <c r="L81" s="119"/>
      <c r="M81" s="116"/>
      <c r="N81" s="84"/>
      <c r="O81" s="148"/>
    </row>
    <row r="82" spans="1:15" s="6" customFormat="1" ht="14.25" customHeight="1">
      <c r="A82" s="193"/>
      <c r="B82" s="143"/>
      <c r="C82" s="143"/>
      <c r="D82" s="57">
        <f>SUM(E82:M82)</f>
        <v>250</v>
      </c>
      <c r="E82" s="71">
        <v>250</v>
      </c>
      <c r="F82" s="32"/>
      <c r="G82" s="99"/>
      <c r="H82" s="123"/>
      <c r="I82" s="120"/>
      <c r="J82" s="120"/>
      <c r="K82" s="120"/>
      <c r="L82" s="120"/>
      <c r="M82" s="117"/>
      <c r="N82" s="62" t="s">
        <v>38</v>
      </c>
      <c r="O82" s="149"/>
    </row>
    <row r="83" spans="1:15" s="6" customFormat="1" ht="14.25" customHeight="1">
      <c r="A83" s="191" t="s">
        <v>101</v>
      </c>
      <c r="B83" s="141" t="s">
        <v>102</v>
      </c>
      <c r="C83" s="141" t="s">
        <v>104</v>
      </c>
      <c r="D83" s="59">
        <f>SUM(D84:D85)+H83+I83++J83+K83+L83+M83</f>
        <v>26000</v>
      </c>
      <c r="E83" s="69">
        <f>SUM(E84:E85)</f>
        <v>0</v>
      </c>
      <c r="F83" s="31">
        <f>SUM(F84:F85)</f>
        <v>0</v>
      </c>
      <c r="G83" s="70">
        <f>SUM(G84:G85)</f>
        <v>1000</v>
      </c>
      <c r="H83" s="121">
        <v>25000</v>
      </c>
      <c r="I83" s="118">
        <f>SUM(I84:I85)</f>
        <v>0</v>
      </c>
      <c r="J83" s="118">
        <f>SUM(J84:J85)</f>
        <v>0</v>
      </c>
      <c r="K83" s="118">
        <f>SUM(K84:K85)</f>
        <v>0</v>
      </c>
      <c r="L83" s="118">
        <f>SUM(L84:L85)</f>
        <v>0</v>
      </c>
      <c r="M83" s="115">
        <f>SUM(M84:M85)</f>
        <v>0</v>
      </c>
      <c r="N83" s="62"/>
      <c r="O83" s="147" t="s">
        <v>120</v>
      </c>
    </row>
    <row r="84" spans="1:15" s="6" customFormat="1" ht="14.25" customHeight="1">
      <c r="A84" s="192"/>
      <c r="B84" s="142"/>
      <c r="C84" s="142"/>
      <c r="D84" s="57">
        <f>SUM(E84:M84)</f>
        <v>950</v>
      </c>
      <c r="E84" s="71"/>
      <c r="F84" s="32"/>
      <c r="G84" s="99">
        <v>950</v>
      </c>
      <c r="H84" s="122"/>
      <c r="I84" s="119"/>
      <c r="J84" s="119"/>
      <c r="K84" s="119"/>
      <c r="L84" s="119"/>
      <c r="M84" s="116"/>
      <c r="N84" s="84" t="s">
        <v>37</v>
      </c>
      <c r="O84" s="148"/>
    </row>
    <row r="85" spans="1:15" s="6" customFormat="1" ht="17.25" customHeight="1">
      <c r="A85" s="193"/>
      <c r="B85" s="143"/>
      <c r="C85" s="143"/>
      <c r="D85" s="57">
        <f>SUM(E85:M85)</f>
        <v>50</v>
      </c>
      <c r="E85" s="71"/>
      <c r="F85" s="32"/>
      <c r="G85" s="99">
        <v>50</v>
      </c>
      <c r="H85" s="123"/>
      <c r="I85" s="120"/>
      <c r="J85" s="120"/>
      <c r="K85" s="120"/>
      <c r="L85" s="120"/>
      <c r="M85" s="117"/>
      <c r="N85" s="62" t="s">
        <v>38</v>
      </c>
      <c r="O85" s="149"/>
    </row>
    <row r="86" spans="1:15" s="6" customFormat="1" ht="14.25" customHeight="1">
      <c r="A86" s="138" t="s">
        <v>103</v>
      </c>
      <c r="B86" s="141" t="s">
        <v>134</v>
      </c>
      <c r="C86" s="141" t="s">
        <v>80</v>
      </c>
      <c r="D86" s="125">
        <f>SUM(E86:M88)</f>
        <v>1000</v>
      </c>
      <c r="E86" s="121">
        <f aca="true" t="shared" si="15" ref="E86:L86">SUM(E87:E88)</f>
        <v>0</v>
      </c>
      <c r="F86" s="118">
        <f t="shared" si="15"/>
        <v>0</v>
      </c>
      <c r="G86" s="115">
        <f t="shared" si="15"/>
        <v>0</v>
      </c>
      <c r="H86" s="121">
        <f t="shared" si="15"/>
        <v>0</v>
      </c>
      <c r="I86" s="118">
        <f t="shared" si="15"/>
        <v>0</v>
      </c>
      <c r="J86" s="118">
        <f t="shared" si="15"/>
        <v>0</v>
      </c>
      <c r="K86" s="118">
        <f t="shared" si="15"/>
        <v>0</v>
      </c>
      <c r="L86" s="118">
        <f t="shared" si="15"/>
        <v>0</v>
      </c>
      <c r="M86" s="115">
        <v>1000</v>
      </c>
      <c r="N86" s="85"/>
      <c r="O86" s="147" t="s">
        <v>81</v>
      </c>
    </row>
    <row r="87" spans="1:15" s="6" customFormat="1" ht="12" customHeight="1">
      <c r="A87" s="139"/>
      <c r="B87" s="142"/>
      <c r="C87" s="142"/>
      <c r="D87" s="126"/>
      <c r="E87" s="122"/>
      <c r="F87" s="119"/>
      <c r="G87" s="116"/>
      <c r="H87" s="122"/>
      <c r="I87" s="119"/>
      <c r="J87" s="119"/>
      <c r="K87" s="119"/>
      <c r="L87" s="119"/>
      <c r="M87" s="116"/>
      <c r="N87" s="84"/>
      <c r="O87" s="148"/>
    </row>
    <row r="88" spans="1:15" s="6" customFormat="1" ht="12" customHeight="1" thickBot="1">
      <c r="A88" s="189"/>
      <c r="B88" s="143"/>
      <c r="C88" s="143"/>
      <c r="D88" s="130"/>
      <c r="E88" s="123"/>
      <c r="F88" s="120"/>
      <c r="G88" s="117"/>
      <c r="H88" s="123"/>
      <c r="I88" s="120"/>
      <c r="J88" s="120"/>
      <c r="K88" s="120"/>
      <c r="L88" s="120"/>
      <c r="M88" s="117"/>
      <c r="N88" s="62"/>
      <c r="O88" s="149"/>
    </row>
    <row r="89" spans="1:15" s="6" customFormat="1" ht="14.25" customHeight="1">
      <c r="A89" s="184" t="s">
        <v>136</v>
      </c>
      <c r="B89" s="141" t="s">
        <v>135</v>
      </c>
      <c r="C89" s="141" t="s">
        <v>80</v>
      </c>
      <c r="D89" s="125">
        <f>SUM(E89:M91)</f>
        <v>1000</v>
      </c>
      <c r="E89" s="121">
        <f aca="true" t="shared" si="16" ref="E89:L89">SUM(E90:E91)</f>
        <v>0</v>
      </c>
      <c r="F89" s="118">
        <f t="shared" si="16"/>
        <v>0</v>
      </c>
      <c r="G89" s="115">
        <f t="shared" si="16"/>
        <v>0</v>
      </c>
      <c r="H89" s="121">
        <f t="shared" si="16"/>
        <v>0</v>
      </c>
      <c r="I89" s="118">
        <f t="shared" si="16"/>
        <v>0</v>
      </c>
      <c r="J89" s="118">
        <f t="shared" si="16"/>
        <v>0</v>
      </c>
      <c r="K89" s="118">
        <f t="shared" si="16"/>
        <v>0</v>
      </c>
      <c r="L89" s="118">
        <f t="shared" si="16"/>
        <v>0</v>
      </c>
      <c r="M89" s="115">
        <v>1000</v>
      </c>
      <c r="N89" s="85"/>
      <c r="O89" s="147" t="s">
        <v>81</v>
      </c>
    </row>
    <row r="90" spans="1:15" s="6" customFormat="1" ht="12" customHeight="1">
      <c r="A90" s="139"/>
      <c r="B90" s="142"/>
      <c r="C90" s="142"/>
      <c r="D90" s="126"/>
      <c r="E90" s="122"/>
      <c r="F90" s="119"/>
      <c r="G90" s="116"/>
      <c r="H90" s="122"/>
      <c r="I90" s="119"/>
      <c r="J90" s="119"/>
      <c r="K90" s="119"/>
      <c r="L90" s="119"/>
      <c r="M90" s="116"/>
      <c r="N90" s="84"/>
      <c r="O90" s="148"/>
    </row>
    <row r="91" spans="1:15" s="6" customFormat="1" ht="12" customHeight="1">
      <c r="A91" s="140"/>
      <c r="B91" s="143"/>
      <c r="C91" s="143"/>
      <c r="D91" s="130"/>
      <c r="E91" s="123"/>
      <c r="F91" s="120"/>
      <c r="G91" s="117"/>
      <c r="H91" s="123"/>
      <c r="I91" s="120"/>
      <c r="J91" s="120"/>
      <c r="K91" s="120"/>
      <c r="L91" s="120"/>
      <c r="M91" s="117"/>
      <c r="N91" s="62"/>
      <c r="O91" s="149"/>
    </row>
    <row r="92" spans="1:15" s="6" customFormat="1" ht="14.25" customHeight="1">
      <c r="A92" s="138" t="s">
        <v>137</v>
      </c>
      <c r="B92" s="141" t="s">
        <v>135</v>
      </c>
      <c r="C92" s="141" t="s">
        <v>80</v>
      </c>
      <c r="D92" s="125">
        <f>SUM(E92:M94)</f>
        <v>1000</v>
      </c>
      <c r="E92" s="121">
        <f aca="true" t="shared" si="17" ref="E92:L92">SUM(E93:E94)</f>
        <v>0</v>
      </c>
      <c r="F92" s="118">
        <f t="shared" si="17"/>
        <v>0</v>
      </c>
      <c r="G92" s="115">
        <f t="shared" si="17"/>
        <v>0</v>
      </c>
      <c r="H92" s="121">
        <f t="shared" si="17"/>
        <v>0</v>
      </c>
      <c r="I92" s="118">
        <f t="shared" si="17"/>
        <v>0</v>
      </c>
      <c r="J92" s="118">
        <f t="shared" si="17"/>
        <v>0</v>
      </c>
      <c r="K92" s="118">
        <f t="shared" si="17"/>
        <v>0</v>
      </c>
      <c r="L92" s="118">
        <f t="shared" si="17"/>
        <v>0</v>
      </c>
      <c r="M92" s="115">
        <v>1000</v>
      </c>
      <c r="N92" s="85"/>
      <c r="O92" s="147" t="s">
        <v>81</v>
      </c>
    </row>
    <row r="93" spans="1:15" s="6" customFormat="1" ht="12" customHeight="1">
      <c r="A93" s="139"/>
      <c r="B93" s="142"/>
      <c r="C93" s="142"/>
      <c r="D93" s="126"/>
      <c r="E93" s="122"/>
      <c r="F93" s="119"/>
      <c r="G93" s="116"/>
      <c r="H93" s="122"/>
      <c r="I93" s="119"/>
      <c r="J93" s="119"/>
      <c r="K93" s="119"/>
      <c r="L93" s="119"/>
      <c r="M93" s="116"/>
      <c r="N93" s="84"/>
      <c r="O93" s="148"/>
    </row>
    <row r="94" spans="1:15" s="6" customFormat="1" ht="12" customHeight="1">
      <c r="A94" s="140"/>
      <c r="B94" s="143"/>
      <c r="C94" s="143"/>
      <c r="D94" s="130"/>
      <c r="E94" s="123"/>
      <c r="F94" s="120"/>
      <c r="G94" s="117"/>
      <c r="H94" s="123"/>
      <c r="I94" s="120"/>
      <c r="J94" s="120"/>
      <c r="K94" s="120"/>
      <c r="L94" s="120"/>
      <c r="M94" s="117"/>
      <c r="N94" s="62"/>
      <c r="O94" s="149"/>
    </row>
    <row r="95" spans="1:15" s="6" customFormat="1" ht="14.25" customHeight="1">
      <c r="A95" s="138" t="s">
        <v>138</v>
      </c>
      <c r="B95" s="141" t="s">
        <v>23</v>
      </c>
      <c r="C95" s="141" t="s">
        <v>80</v>
      </c>
      <c r="D95" s="125">
        <f>SUM(E95:M97)</f>
        <v>3000</v>
      </c>
      <c r="E95" s="121">
        <f aca="true" t="shared" si="18" ref="E95:L95">SUM(E96:E97)</f>
        <v>0</v>
      </c>
      <c r="F95" s="118">
        <f t="shared" si="18"/>
        <v>0</v>
      </c>
      <c r="G95" s="115">
        <f t="shared" si="18"/>
        <v>0</v>
      </c>
      <c r="H95" s="121">
        <f t="shared" si="18"/>
        <v>0</v>
      </c>
      <c r="I95" s="118">
        <f t="shared" si="18"/>
        <v>0</v>
      </c>
      <c r="J95" s="118">
        <f t="shared" si="18"/>
        <v>0</v>
      </c>
      <c r="K95" s="118">
        <f t="shared" si="18"/>
        <v>0</v>
      </c>
      <c r="L95" s="118">
        <f t="shared" si="18"/>
        <v>0</v>
      </c>
      <c r="M95" s="115">
        <v>3000</v>
      </c>
      <c r="N95" s="85"/>
      <c r="O95" s="147" t="s">
        <v>81</v>
      </c>
    </row>
    <row r="96" spans="1:15" s="6" customFormat="1" ht="14.25" customHeight="1">
      <c r="A96" s="139"/>
      <c r="B96" s="142"/>
      <c r="C96" s="142"/>
      <c r="D96" s="126"/>
      <c r="E96" s="122"/>
      <c r="F96" s="119"/>
      <c r="G96" s="116"/>
      <c r="H96" s="122"/>
      <c r="I96" s="119"/>
      <c r="J96" s="119"/>
      <c r="K96" s="119"/>
      <c r="L96" s="119"/>
      <c r="M96" s="116"/>
      <c r="N96" s="84"/>
      <c r="O96" s="148"/>
    </row>
    <row r="97" spans="1:15" s="6" customFormat="1" ht="14.25" customHeight="1" thickBot="1">
      <c r="A97" s="189"/>
      <c r="B97" s="190"/>
      <c r="C97" s="190"/>
      <c r="D97" s="127"/>
      <c r="E97" s="128"/>
      <c r="F97" s="129"/>
      <c r="G97" s="124"/>
      <c r="H97" s="128"/>
      <c r="I97" s="129"/>
      <c r="J97" s="129"/>
      <c r="K97" s="129"/>
      <c r="L97" s="129"/>
      <c r="M97" s="124"/>
      <c r="N97" s="93"/>
      <c r="O97" s="180"/>
    </row>
    <row r="98" spans="1:15" ht="15.75" thickBot="1">
      <c r="A98" s="8"/>
      <c r="B98" s="9" t="s">
        <v>24</v>
      </c>
      <c r="C98" s="9"/>
      <c r="D98" s="60">
        <f>D95+D77+D74+D71+D68+D65+D62+D52+D49+D46+D43+D39+D36+D33+D30+D20+D17+D83+D80+D92+D89+D86</f>
        <v>887274</v>
      </c>
      <c r="E98" s="60">
        <f aca="true" t="shared" si="19" ref="E98:M98">E95+E77+E74+E71+E68+E65+E62+E52+E49+E46+E43+E39+E36+E33+E30+E20+E17+E83+E80+E92+E89+E86</f>
        <v>136489</v>
      </c>
      <c r="F98" s="60">
        <f t="shared" si="19"/>
        <v>154114</v>
      </c>
      <c r="G98" s="60">
        <f t="shared" si="19"/>
        <v>48873</v>
      </c>
      <c r="H98" s="60">
        <f t="shared" si="19"/>
        <v>213675</v>
      </c>
      <c r="I98" s="60">
        <f t="shared" si="19"/>
        <v>187810</v>
      </c>
      <c r="J98" s="60">
        <f t="shared" si="19"/>
        <v>87708</v>
      </c>
      <c r="K98" s="60">
        <f t="shared" si="19"/>
        <v>44205</v>
      </c>
      <c r="L98" s="60">
        <f t="shared" si="19"/>
        <v>0</v>
      </c>
      <c r="M98" s="60">
        <f t="shared" si="19"/>
        <v>14400</v>
      </c>
      <c r="N98" s="63"/>
      <c r="O98" s="19"/>
    </row>
    <row r="99" spans="1:15" ht="31.5" customHeight="1" thickBot="1">
      <c r="A99" s="181" t="s">
        <v>69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3"/>
    </row>
    <row r="100" spans="1:15" s="6" customFormat="1" ht="19.5" customHeight="1">
      <c r="A100" s="184" t="s">
        <v>70</v>
      </c>
      <c r="B100" s="185" t="s">
        <v>25</v>
      </c>
      <c r="C100" s="186" t="s">
        <v>96</v>
      </c>
      <c r="D100" s="188">
        <f>SUM(E100:M102)</f>
        <v>105430</v>
      </c>
      <c r="E100" s="134">
        <f aca="true" t="shared" si="20" ref="E100:K100">SUM(E101:E102)</f>
        <v>0</v>
      </c>
      <c r="F100" s="131">
        <f t="shared" si="20"/>
        <v>0</v>
      </c>
      <c r="G100" s="132">
        <f t="shared" si="20"/>
        <v>0</v>
      </c>
      <c r="H100" s="134">
        <f t="shared" si="20"/>
        <v>0</v>
      </c>
      <c r="I100" s="131">
        <f t="shared" si="20"/>
        <v>0</v>
      </c>
      <c r="J100" s="131">
        <f t="shared" si="20"/>
        <v>0</v>
      </c>
      <c r="K100" s="131">
        <f t="shared" si="20"/>
        <v>0</v>
      </c>
      <c r="L100" s="131">
        <v>50000</v>
      </c>
      <c r="M100" s="132">
        <v>55430</v>
      </c>
      <c r="N100" s="83"/>
      <c r="O100" s="187" t="s">
        <v>85</v>
      </c>
    </row>
    <row r="101" spans="1:15" s="6" customFormat="1" ht="19.5" customHeight="1">
      <c r="A101" s="139"/>
      <c r="B101" s="142"/>
      <c r="C101" s="145"/>
      <c r="D101" s="175"/>
      <c r="E101" s="122"/>
      <c r="F101" s="119"/>
      <c r="G101" s="116"/>
      <c r="H101" s="122"/>
      <c r="I101" s="119"/>
      <c r="J101" s="119"/>
      <c r="K101" s="119"/>
      <c r="L101" s="119"/>
      <c r="M101" s="116"/>
      <c r="N101" s="84"/>
      <c r="O101" s="148"/>
    </row>
    <row r="102" spans="1:15" s="6" customFormat="1" ht="19.5" customHeight="1">
      <c r="A102" s="140"/>
      <c r="B102" s="143"/>
      <c r="C102" s="146"/>
      <c r="D102" s="176"/>
      <c r="E102" s="123"/>
      <c r="F102" s="120"/>
      <c r="G102" s="117"/>
      <c r="H102" s="123"/>
      <c r="I102" s="120"/>
      <c r="J102" s="120"/>
      <c r="K102" s="120"/>
      <c r="L102" s="120"/>
      <c r="M102" s="117"/>
      <c r="N102" s="62"/>
      <c r="O102" s="149"/>
    </row>
    <row r="103" spans="1:15" s="6" customFormat="1" ht="15.75" customHeight="1">
      <c r="A103" s="138" t="s">
        <v>71</v>
      </c>
      <c r="B103" s="141" t="s">
        <v>131</v>
      </c>
      <c r="C103" s="144" t="s">
        <v>80</v>
      </c>
      <c r="D103" s="174">
        <f>SUM(E103:M105)</f>
        <v>1000</v>
      </c>
      <c r="E103" s="121">
        <f aca="true" t="shared" si="21" ref="E103:J103">SUM(E104:E105)</f>
        <v>0</v>
      </c>
      <c r="F103" s="118">
        <f t="shared" si="21"/>
        <v>0</v>
      </c>
      <c r="G103" s="115">
        <f t="shared" si="21"/>
        <v>0</v>
      </c>
      <c r="H103" s="121">
        <f t="shared" si="21"/>
        <v>0</v>
      </c>
      <c r="I103" s="118">
        <f t="shared" si="21"/>
        <v>0</v>
      </c>
      <c r="J103" s="118">
        <f t="shared" si="21"/>
        <v>0</v>
      </c>
      <c r="K103" s="118">
        <v>0</v>
      </c>
      <c r="L103" s="118">
        <v>0</v>
      </c>
      <c r="M103" s="115">
        <v>1000</v>
      </c>
      <c r="N103" s="85"/>
      <c r="O103" s="147" t="s">
        <v>81</v>
      </c>
    </row>
    <row r="104" spans="1:15" s="6" customFormat="1" ht="15.75" customHeight="1">
      <c r="A104" s="139"/>
      <c r="B104" s="142"/>
      <c r="C104" s="145"/>
      <c r="D104" s="175"/>
      <c r="E104" s="122"/>
      <c r="F104" s="119"/>
      <c r="G104" s="116"/>
      <c r="H104" s="122"/>
      <c r="I104" s="119"/>
      <c r="J104" s="119"/>
      <c r="K104" s="119"/>
      <c r="L104" s="119"/>
      <c r="M104" s="116"/>
      <c r="N104" s="84"/>
      <c r="O104" s="148"/>
    </row>
    <row r="105" spans="1:15" s="6" customFormat="1" ht="15.75" customHeight="1" thickBot="1">
      <c r="A105" s="140"/>
      <c r="B105" s="143"/>
      <c r="C105" s="146"/>
      <c r="D105" s="176"/>
      <c r="E105" s="123"/>
      <c r="F105" s="120"/>
      <c r="G105" s="117"/>
      <c r="H105" s="123"/>
      <c r="I105" s="120"/>
      <c r="J105" s="120"/>
      <c r="K105" s="120"/>
      <c r="L105" s="120"/>
      <c r="M105" s="117"/>
      <c r="N105" s="62"/>
      <c r="O105" s="180"/>
    </row>
    <row r="106" spans="1:15" s="6" customFormat="1" ht="16.5" customHeight="1">
      <c r="A106" s="138" t="s">
        <v>72</v>
      </c>
      <c r="B106" s="141" t="s">
        <v>132</v>
      </c>
      <c r="C106" s="144" t="s">
        <v>39</v>
      </c>
      <c r="D106" s="174">
        <f>SUM(E106:M108)</f>
        <v>9227</v>
      </c>
      <c r="E106" s="121">
        <f aca="true" t="shared" si="22" ref="E106:M106">SUM(E107:E108)</f>
        <v>0</v>
      </c>
      <c r="F106" s="118">
        <f t="shared" si="22"/>
        <v>0</v>
      </c>
      <c r="G106" s="115">
        <f t="shared" si="22"/>
        <v>0</v>
      </c>
      <c r="H106" s="121">
        <v>500</v>
      </c>
      <c r="I106" s="118">
        <v>8727</v>
      </c>
      <c r="J106" s="118">
        <f>SUM(J107:J108)</f>
        <v>0</v>
      </c>
      <c r="K106" s="118">
        <v>0</v>
      </c>
      <c r="L106" s="118">
        <v>0</v>
      </c>
      <c r="M106" s="115">
        <f t="shared" si="22"/>
        <v>0</v>
      </c>
      <c r="N106" s="85"/>
      <c r="O106" s="177" t="s">
        <v>139</v>
      </c>
    </row>
    <row r="107" spans="1:15" s="6" customFormat="1" ht="16.5" customHeight="1">
      <c r="A107" s="139"/>
      <c r="B107" s="142"/>
      <c r="C107" s="145"/>
      <c r="D107" s="175"/>
      <c r="E107" s="122"/>
      <c r="F107" s="119"/>
      <c r="G107" s="116"/>
      <c r="H107" s="122"/>
      <c r="I107" s="119"/>
      <c r="J107" s="119"/>
      <c r="K107" s="119"/>
      <c r="L107" s="119"/>
      <c r="M107" s="116"/>
      <c r="N107" s="84"/>
      <c r="O107" s="178"/>
    </row>
    <row r="108" spans="1:15" s="6" customFormat="1" ht="16.5" customHeight="1">
      <c r="A108" s="140"/>
      <c r="B108" s="143"/>
      <c r="C108" s="146"/>
      <c r="D108" s="176"/>
      <c r="E108" s="123"/>
      <c r="F108" s="120"/>
      <c r="G108" s="117"/>
      <c r="H108" s="123"/>
      <c r="I108" s="120"/>
      <c r="J108" s="120"/>
      <c r="K108" s="120"/>
      <c r="L108" s="120"/>
      <c r="M108" s="117"/>
      <c r="N108" s="62"/>
      <c r="O108" s="179"/>
    </row>
    <row r="109" spans="1:15" s="6" customFormat="1" ht="21" customHeight="1">
      <c r="A109" s="138" t="s">
        <v>73</v>
      </c>
      <c r="B109" s="141" t="s">
        <v>88</v>
      </c>
      <c r="C109" s="144" t="s">
        <v>97</v>
      </c>
      <c r="D109" s="174">
        <f>SUM(E109:M111)</f>
        <v>37920</v>
      </c>
      <c r="E109" s="121">
        <f aca="true" t="shared" si="23" ref="E109:J109">SUM(E110:E111)</f>
        <v>0</v>
      </c>
      <c r="F109" s="118">
        <f t="shared" si="23"/>
        <v>0</v>
      </c>
      <c r="G109" s="115">
        <f t="shared" si="23"/>
        <v>0</v>
      </c>
      <c r="H109" s="121">
        <f t="shared" si="23"/>
        <v>0</v>
      </c>
      <c r="I109" s="118">
        <f t="shared" si="23"/>
        <v>0</v>
      </c>
      <c r="J109" s="118">
        <f t="shared" si="23"/>
        <v>0</v>
      </c>
      <c r="K109" s="118">
        <v>15000</v>
      </c>
      <c r="L109" s="118">
        <v>22920</v>
      </c>
      <c r="M109" s="115">
        <f>SUM(M110:M111)</f>
        <v>0</v>
      </c>
      <c r="N109" s="85"/>
      <c r="O109" s="147" t="s">
        <v>121</v>
      </c>
    </row>
    <row r="110" spans="1:15" s="6" customFormat="1" ht="21" customHeight="1">
      <c r="A110" s="139"/>
      <c r="B110" s="142"/>
      <c r="C110" s="145"/>
      <c r="D110" s="175"/>
      <c r="E110" s="122"/>
      <c r="F110" s="119"/>
      <c r="G110" s="116"/>
      <c r="H110" s="122"/>
      <c r="I110" s="119"/>
      <c r="J110" s="119"/>
      <c r="K110" s="119"/>
      <c r="L110" s="119"/>
      <c r="M110" s="116"/>
      <c r="N110" s="84"/>
      <c r="O110" s="148"/>
    </row>
    <row r="111" spans="1:15" s="6" customFormat="1" ht="21" customHeight="1">
      <c r="A111" s="140"/>
      <c r="B111" s="143"/>
      <c r="C111" s="146"/>
      <c r="D111" s="176"/>
      <c r="E111" s="123"/>
      <c r="F111" s="120"/>
      <c r="G111" s="117"/>
      <c r="H111" s="123"/>
      <c r="I111" s="120"/>
      <c r="J111" s="120"/>
      <c r="K111" s="120"/>
      <c r="L111" s="120"/>
      <c r="M111" s="117"/>
      <c r="N111" s="62"/>
      <c r="O111" s="149"/>
    </row>
    <row r="112" spans="1:15" s="6" customFormat="1" ht="23.25" customHeight="1">
      <c r="A112" s="138" t="s">
        <v>74</v>
      </c>
      <c r="B112" s="141" t="s">
        <v>90</v>
      </c>
      <c r="C112" s="144" t="s">
        <v>44</v>
      </c>
      <c r="D112" s="108">
        <f>SUM(D113:D114)+H112+I112++J112+K112+L112+M112</f>
        <v>19534</v>
      </c>
      <c r="E112" s="69">
        <f>SUM(E113:E114)</f>
        <v>12634</v>
      </c>
      <c r="F112" s="118">
        <f>SUM(F113:F114)</f>
        <v>0</v>
      </c>
      <c r="G112" s="115">
        <f>SUM(G113:G114)</f>
        <v>0</v>
      </c>
      <c r="H112" s="121">
        <v>6900</v>
      </c>
      <c r="I112" s="118">
        <f>SUM(I113:I114)</f>
        <v>0</v>
      </c>
      <c r="J112" s="118">
        <f>SUM(J113:J114)</f>
        <v>0</v>
      </c>
      <c r="K112" s="118">
        <f>SUM(K113:K114)</f>
        <v>0</v>
      </c>
      <c r="L112" s="118">
        <f>SUM(L113:L114)</f>
        <v>0</v>
      </c>
      <c r="M112" s="115">
        <f>SUM(M113:M114)</f>
        <v>0</v>
      </c>
      <c r="N112" s="85"/>
      <c r="O112" s="147" t="s">
        <v>122</v>
      </c>
    </row>
    <row r="113" spans="1:15" s="6" customFormat="1" ht="23.25" customHeight="1">
      <c r="A113" s="139"/>
      <c r="B113" s="142"/>
      <c r="C113" s="145"/>
      <c r="D113" s="109">
        <f>SUM(E113:M113)</f>
        <v>12002</v>
      </c>
      <c r="E113" s="100">
        <v>12002</v>
      </c>
      <c r="F113" s="119"/>
      <c r="G113" s="116"/>
      <c r="H113" s="122"/>
      <c r="I113" s="119"/>
      <c r="J113" s="119"/>
      <c r="K113" s="119"/>
      <c r="L113" s="119"/>
      <c r="M113" s="116"/>
      <c r="N113" s="84" t="s">
        <v>37</v>
      </c>
      <c r="O113" s="148"/>
    </row>
    <row r="114" spans="1:15" s="6" customFormat="1" ht="23.25" customHeight="1">
      <c r="A114" s="140"/>
      <c r="B114" s="143"/>
      <c r="C114" s="146"/>
      <c r="D114" s="109">
        <f>SUM(E114:M114)</f>
        <v>632</v>
      </c>
      <c r="E114" s="101">
        <v>632</v>
      </c>
      <c r="F114" s="120"/>
      <c r="G114" s="117"/>
      <c r="H114" s="123"/>
      <c r="I114" s="120"/>
      <c r="J114" s="120"/>
      <c r="K114" s="120"/>
      <c r="L114" s="120"/>
      <c r="M114" s="117"/>
      <c r="N114" s="62" t="s">
        <v>38</v>
      </c>
      <c r="O114" s="149"/>
    </row>
    <row r="115" spans="1:15" s="6" customFormat="1" ht="20.25" customHeight="1">
      <c r="A115" s="138" t="s">
        <v>75</v>
      </c>
      <c r="B115" s="141" t="s">
        <v>26</v>
      </c>
      <c r="C115" s="144" t="s">
        <v>96</v>
      </c>
      <c r="D115" s="174">
        <f>SUM(E115:M117)</f>
        <v>106906</v>
      </c>
      <c r="E115" s="121">
        <f aca="true" t="shared" si="24" ref="E115:K115">SUM(E116:E117)</f>
        <v>0</v>
      </c>
      <c r="F115" s="118">
        <f t="shared" si="24"/>
        <v>0</v>
      </c>
      <c r="G115" s="115">
        <f t="shared" si="24"/>
        <v>0</v>
      </c>
      <c r="H115" s="121">
        <f t="shared" si="24"/>
        <v>0</v>
      </c>
      <c r="I115" s="118">
        <f t="shared" si="24"/>
        <v>0</v>
      </c>
      <c r="J115" s="118">
        <f t="shared" si="24"/>
        <v>0</v>
      </c>
      <c r="K115" s="118">
        <f t="shared" si="24"/>
        <v>0</v>
      </c>
      <c r="L115" s="118">
        <v>50000</v>
      </c>
      <c r="M115" s="115">
        <v>56906</v>
      </c>
      <c r="N115" s="85"/>
      <c r="O115" s="147" t="s">
        <v>123</v>
      </c>
    </row>
    <row r="116" spans="1:15" s="6" customFormat="1" ht="20.25" customHeight="1">
      <c r="A116" s="139"/>
      <c r="B116" s="142"/>
      <c r="C116" s="145"/>
      <c r="D116" s="175"/>
      <c r="E116" s="122"/>
      <c r="F116" s="119"/>
      <c r="G116" s="116"/>
      <c r="H116" s="122"/>
      <c r="I116" s="119"/>
      <c r="J116" s="119"/>
      <c r="K116" s="119"/>
      <c r="L116" s="119"/>
      <c r="M116" s="116"/>
      <c r="N116" s="84"/>
      <c r="O116" s="148"/>
    </row>
    <row r="117" spans="1:15" s="6" customFormat="1" ht="20.25" customHeight="1">
      <c r="A117" s="140"/>
      <c r="B117" s="143"/>
      <c r="C117" s="146"/>
      <c r="D117" s="176"/>
      <c r="E117" s="123"/>
      <c r="F117" s="120"/>
      <c r="G117" s="117"/>
      <c r="H117" s="123"/>
      <c r="I117" s="120"/>
      <c r="J117" s="120"/>
      <c r="K117" s="120"/>
      <c r="L117" s="120"/>
      <c r="M117" s="117"/>
      <c r="N117" s="62"/>
      <c r="O117" s="149"/>
    </row>
    <row r="118" spans="1:15" ht="21.75" customHeight="1">
      <c r="A118" s="162" t="s">
        <v>76</v>
      </c>
      <c r="B118" s="165" t="s">
        <v>133</v>
      </c>
      <c r="C118" s="168" t="s">
        <v>44</v>
      </c>
      <c r="D118" s="108">
        <f>SUM(D119:D120)+H118+I118++J118+K118+L118+M118</f>
        <v>3750</v>
      </c>
      <c r="E118" s="69">
        <f aca="true" t="shared" si="25" ref="E118:M118">SUM(E119:E120)</f>
        <v>250</v>
      </c>
      <c r="F118" s="31">
        <f t="shared" si="25"/>
        <v>0</v>
      </c>
      <c r="G118" s="70">
        <f t="shared" si="25"/>
        <v>0</v>
      </c>
      <c r="H118" s="121">
        <v>3500</v>
      </c>
      <c r="I118" s="31">
        <f t="shared" si="25"/>
        <v>0</v>
      </c>
      <c r="J118" s="31">
        <f t="shared" si="25"/>
        <v>0</v>
      </c>
      <c r="K118" s="31">
        <f t="shared" si="25"/>
        <v>0</v>
      </c>
      <c r="L118" s="31">
        <f t="shared" si="25"/>
        <v>0</v>
      </c>
      <c r="M118" s="70">
        <f t="shared" si="25"/>
        <v>0</v>
      </c>
      <c r="N118" s="86"/>
      <c r="O118" s="171" t="s">
        <v>124</v>
      </c>
    </row>
    <row r="119" spans="1:15" ht="21.75" customHeight="1">
      <c r="A119" s="163"/>
      <c r="B119" s="166"/>
      <c r="C119" s="169"/>
      <c r="D119" s="109">
        <f>SUM(E119:M119)</f>
        <v>0</v>
      </c>
      <c r="E119" s="71"/>
      <c r="F119" s="32"/>
      <c r="G119" s="99"/>
      <c r="H119" s="122"/>
      <c r="I119" s="32"/>
      <c r="J119" s="33"/>
      <c r="K119" s="33"/>
      <c r="L119" s="33"/>
      <c r="M119" s="95"/>
      <c r="N119" s="87"/>
      <c r="O119" s="172"/>
    </row>
    <row r="120" spans="1:15" ht="21.75" customHeight="1">
      <c r="A120" s="164"/>
      <c r="B120" s="167"/>
      <c r="C120" s="170"/>
      <c r="D120" s="109">
        <f>SUM(E120:M120)</f>
        <v>250</v>
      </c>
      <c r="E120" s="71">
        <v>250</v>
      </c>
      <c r="F120" s="32"/>
      <c r="G120" s="99"/>
      <c r="H120" s="123"/>
      <c r="I120" s="32"/>
      <c r="J120" s="32"/>
      <c r="K120" s="32"/>
      <c r="L120" s="32"/>
      <c r="M120" s="99"/>
      <c r="N120" s="88" t="s">
        <v>38</v>
      </c>
      <c r="O120" s="173"/>
    </row>
    <row r="121" spans="1:15" s="6" customFormat="1" ht="28.5" customHeight="1">
      <c r="A121" s="138" t="s">
        <v>77</v>
      </c>
      <c r="B121" s="141" t="s">
        <v>27</v>
      </c>
      <c r="C121" s="144" t="s">
        <v>95</v>
      </c>
      <c r="D121" s="174">
        <f>SUM(E121:M123)</f>
        <v>62937</v>
      </c>
      <c r="E121" s="121">
        <f>SUM(E122:E123)</f>
        <v>0</v>
      </c>
      <c r="F121" s="118">
        <f>SUM(F122:F123)</f>
        <v>0</v>
      </c>
      <c r="G121" s="115">
        <f>SUM(G122:G123)</f>
        <v>0</v>
      </c>
      <c r="H121" s="121">
        <f>SUM(H122:H123)</f>
        <v>0</v>
      </c>
      <c r="I121" s="118">
        <v>20000</v>
      </c>
      <c r="J121" s="118">
        <v>42937</v>
      </c>
      <c r="K121" s="118">
        <f>SUM(K122:K123)</f>
        <v>0</v>
      </c>
      <c r="L121" s="118">
        <f>SUM(L122:L123)</f>
        <v>0</v>
      </c>
      <c r="M121" s="115">
        <f>SUM(M122:M123)</f>
        <v>0</v>
      </c>
      <c r="N121" s="85"/>
      <c r="O121" s="147" t="s">
        <v>125</v>
      </c>
    </row>
    <row r="122" spans="1:16" s="6" customFormat="1" ht="28.5" customHeight="1">
      <c r="A122" s="139"/>
      <c r="B122" s="142"/>
      <c r="C122" s="145"/>
      <c r="D122" s="175"/>
      <c r="E122" s="122"/>
      <c r="F122" s="119"/>
      <c r="G122" s="116"/>
      <c r="H122" s="122"/>
      <c r="I122" s="119"/>
      <c r="J122" s="119"/>
      <c r="K122" s="119"/>
      <c r="L122" s="119"/>
      <c r="M122" s="116"/>
      <c r="N122" s="84"/>
      <c r="O122" s="148"/>
      <c r="P122" s="34"/>
    </row>
    <row r="123" spans="1:15" s="6" customFormat="1" ht="28.5" customHeight="1">
      <c r="A123" s="140"/>
      <c r="B123" s="143"/>
      <c r="C123" s="146"/>
      <c r="D123" s="176"/>
      <c r="E123" s="123"/>
      <c r="F123" s="120"/>
      <c r="G123" s="117"/>
      <c r="H123" s="123"/>
      <c r="I123" s="120"/>
      <c r="J123" s="120"/>
      <c r="K123" s="120"/>
      <c r="L123" s="120"/>
      <c r="M123" s="117"/>
      <c r="N123" s="62"/>
      <c r="O123" s="149"/>
    </row>
    <row r="124" spans="1:15" ht="18.75" customHeight="1">
      <c r="A124" s="150" t="s">
        <v>78</v>
      </c>
      <c r="B124" s="153" t="s">
        <v>28</v>
      </c>
      <c r="C124" s="156" t="s">
        <v>80</v>
      </c>
      <c r="D124" s="174">
        <f>SUM(E124:M126)</f>
        <v>200</v>
      </c>
      <c r="E124" s="121">
        <f aca="true" t="shared" si="26" ref="E124:L124">SUM(E125:E126)</f>
        <v>0</v>
      </c>
      <c r="F124" s="118">
        <f t="shared" si="26"/>
        <v>0</v>
      </c>
      <c r="G124" s="115">
        <f t="shared" si="26"/>
        <v>0</v>
      </c>
      <c r="H124" s="121">
        <f t="shared" si="26"/>
        <v>0</v>
      </c>
      <c r="I124" s="118">
        <f t="shared" si="26"/>
        <v>0</v>
      </c>
      <c r="J124" s="118">
        <f t="shared" si="26"/>
        <v>0</v>
      </c>
      <c r="K124" s="118">
        <f t="shared" si="26"/>
        <v>0</v>
      </c>
      <c r="L124" s="118">
        <f t="shared" si="26"/>
        <v>0</v>
      </c>
      <c r="M124" s="115">
        <v>200</v>
      </c>
      <c r="N124" s="86"/>
      <c r="O124" s="159" t="s">
        <v>81</v>
      </c>
    </row>
    <row r="125" spans="1:15" ht="18.75" customHeight="1">
      <c r="A125" s="151"/>
      <c r="B125" s="154"/>
      <c r="C125" s="157"/>
      <c r="D125" s="175"/>
      <c r="E125" s="122"/>
      <c r="F125" s="119"/>
      <c r="G125" s="116"/>
      <c r="H125" s="122"/>
      <c r="I125" s="119"/>
      <c r="J125" s="119"/>
      <c r="K125" s="119"/>
      <c r="L125" s="119"/>
      <c r="M125" s="116"/>
      <c r="N125" s="88"/>
      <c r="O125" s="160"/>
    </row>
    <row r="126" spans="1:15" ht="18.75" customHeight="1">
      <c r="A126" s="152"/>
      <c r="B126" s="155"/>
      <c r="C126" s="158"/>
      <c r="D126" s="176"/>
      <c r="E126" s="123"/>
      <c r="F126" s="120"/>
      <c r="G126" s="117"/>
      <c r="H126" s="123"/>
      <c r="I126" s="120"/>
      <c r="J126" s="120"/>
      <c r="K126" s="120"/>
      <c r="L126" s="120"/>
      <c r="M126" s="117"/>
      <c r="N126" s="88"/>
      <c r="O126" s="161"/>
    </row>
    <row r="127" spans="1:15" ht="28.5" customHeight="1" thickBot="1">
      <c r="A127" s="28"/>
      <c r="B127" s="49" t="s">
        <v>29</v>
      </c>
      <c r="C127" s="98"/>
      <c r="D127" s="110">
        <f>D124+D121+D115+D112+D106+D103+D100+D118+D109</f>
        <v>346904</v>
      </c>
      <c r="E127" s="104">
        <f aca="true" t="shared" si="27" ref="E127:M127">E124+E121+E115+E112+E106+E103+E100+E118+E109</f>
        <v>12884</v>
      </c>
      <c r="F127" s="97">
        <f t="shared" si="27"/>
        <v>0</v>
      </c>
      <c r="G127" s="96">
        <f t="shared" si="27"/>
        <v>0</v>
      </c>
      <c r="H127" s="104">
        <f t="shared" si="27"/>
        <v>10900</v>
      </c>
      <c r="I127" s="97">
        <f t="shared" si="27"/>
        <v>28727</v>
      </c>
      <c r="J127" s="97">
        <f t="shared" si="27"/>
        <v>42937</v>
      </c>
      <c r="K127" s="97">
        <f t="shared" si="27"/>
        <v>15000</v>
      </c>
      <c r="L127" s="97">
        <f t="shared" si="27"/>
        <v>122920</v>
      </c>
      <c r="M127" s="96">
        <f t="shared" si="27"/>
        <v>113536</v>
      </c>
      <c r="N127" s="89"/>
      <c r="O127" s="29"/>
    </row>
    <row r="128" spans="1:15" ht="7.5" customHeight="1">
      <c r="A128" s="7"/>
      <c r="B128" s="10"/>
      <c r="C128" s="10"/>
      <c r="D128" s="111"/>
      <c r="E128" s="74"/>
      <c r="F128" s="12"/>
      <c r="G128" s="75"/>
      <c r="H128" s="12"/>
      <c r="I128" s="12"/>
      <c r="J128" s="12"/>
      <c r="K128" s="12"/>
      <c r="L128" s="12"/>
      <c r="M128" s="75"/>
      <c r="N128" s="12"/>
      <c r="O128" s="12"/>
    </row>
    <row r="129" spans="1:15" s="11" customFormat="1" ht="15">
      <c r="A129" s="23"/>
      <c r="B129" s="24" t="s">
        <v>30</v>
      </c>
      <c r="C129" s="106"/>
      <c r="D129" s="112">
        <f aca="true" t="shared" si="28" ref="D129:M129">D127+D98+D15</f>
        <v>1638880</v>
      </c>
      <c r="E129" s="76">
        <f t="shared" si="28"/>
        <v>149373</v>
      </c>
      <c r="F129" s="25">
        <f t="shared" si="28"/>
        <v>154114</v>
      </c>
      <c r="G129" s="77">
        <f t="shared" si="28"/>
        <v>48873</v>
      </c>
      <c r="H129" s="73">
        <f t="shared" si="28"/>
        <v>224575</v>
      </c>
      <c r="I129" s="25">
        <f t="shared" si="28"/>
        <v>216537</v>
      </c>
      <c r="J129" s="25">
        <f t="shared" si="28"/>
        <v>180645</v>
      </c>
      <c r="K129" s="25">
        <f t="shared" si="28"/>
        <v>205841</v>
      </c>
      <c r="L129" s="25">
        <f t="shared" si="28"/>
        <v>227920</v>
      </c>
      <c r="M129" s="77">
        <f t="shared" si="28"/>
        <v>231002</v>
      </c>
      <c r="N129" s="73"/>
      <c r="O129" s="25"/>
    </row>
    <row r="130" spans="1:15" s="11" customFormat="1" ht="15">
      <c r="A130" s="23"/>
      <c r="B130" s="26" t="s">
        <v>86</v>
      </c>
      <c r="C130" s="106"/>
      <c r="D130" s="113">
        <f>D125+D122+D116+D113+D110+D107+D104+D101+D96+D78+D75+D72+D69+D66+D63+D60+D57+D54+D50+D47+D44+D40+D37+D34+D31+D28+D25+D22+D18+D13+D10+D119+D81+D84</f>
        <v>139287</v>
      </c>
      <c r="E130" s="105">
        <f>E125+E122+E116+E113+E110+E107+E104+E101+E96+E78+E75+E72+E69+E66+E63+E60+E57+E54+E50+E47+E44+E40+E37+E34+E31+E28+E25+E22+E18+E13+E10+E119+E81+E84</f>
        <v>46429</v>
      </c>
      <c r="F130" s="72">
        <f>F125+F122+F116+F113+F110+F107+F104+F101+F96+F78+F75+F72+F69+F66+F63+F60+F57+F54+F50+F47+F44+F40+F37+F34+F31+F28+F25+F22+F18+F13+F10+F119+F81+F84</f>
        <v>46429</v>
      </c>
      <c r="G130" s="79">
        <f>G125+G122+G116+G113+G110+G107+G104+G101+G96+G78+G75+G72+G69+G66+G63+G60+G57+G54+G50+G47+G44+G40+G37+G34+G31+G28+G25+G22+G18+G13+G10+G119+G81+G84</f>
        <v>46429</v>
      </c>
      <c r="H130" s="102"/>
      <c r="I130" s="27"/>
      <c r="J130" s="27"/>
      <c r="K130" s="27"/>
      <c r="L130" s="27"/>
      <c r="M130" s="79"/>
      <c r="N130" s="73"/>
      <c r="O130" s="25"/>
    </row>
    <row r="131" spans="1:15" s="11" customFormat="1" ht="15">
      <c r="A131" s="23"/>
      <c r="B131" s="26" t="s">
        <v>87</v>
      </c>
      <c r="C131" s="106"/>
      <c r="D131" s="113">
        <f>D126+D123+D117+D114+D111+D108+D105+D102+D97+D79+D76+D73+D70+D67+D64+D61+D58+D55+D51+D48+D45+D41+D38+D35+D32+D29+D26+D23+D19+D14+D11+D120+D85+D82</f>
        <v>7832</v>
      </c>
      <c r="E131" s="105">
        <f>E126+E123+E117+E114+E111+E108+E105+E102+E97+E79+E76+E73+E70+E67+E64+E61+E58+E55+E51+E48+E45+E41+E38+E35+E32+E29+E26+E23+E19+E14+E11+E120+E85+E82</f>
        <v>2944</v>
      </c>
      <c r="F131" s="72">
        <f>F126+F123+F117+F114+F111+F108+F105+F102+F97+F79+F76+F73+F70+F67+F64+F61+F58+F55+F51+F48+F45+F41+F38+F35+F32+F29+F26+F23+F19+F14+F11+F120+F85+F82</f>
        <v>2444</v>
      </c>
      <c r="G131" s="79">
        <f>G126+G123+G117+G114+G111+G108+G105+G102+G97+G79+G76+G73+G70+G67+G64+G61+G58+G55+G51+G48+G45+G41+G38+G35+G32+G29+G26+G23+G19+G14+G11+G120+G85+G82</f>
        <v>2444</v>
      </c>
      <c r="H131" s="102"/>
      <c r="I131" s="27"/>
      <c r="J131" s="27"/>
      <c r="K131" s="27"/>
      <c r="L131" s="27"/>
      <c r="M131" s="79"/>
      <c r="N131" s="73"/>
      <c r="O131" s="25"/>
    </row>
    <row r="132" spans="1:15" s="38" customFormat="1" ht="30">
      <c r="A132" s="23"/>
      <c r="B132" s="39" t="s">
        <v>100</v>
      </c>
      <c r="C132" s="107"/>
      <c r="D132" s="113">
        <f>D42</f>
        <v>205241</v>
      </c>
      <c r="E132" s="78">
        <f>E42</f>
        <v>100000</v>
      </c>
      <c r="F132" s="27">
        <f>F42</f>
        <v>105241</v>
      </c>
      <c r="G132" s="79"/>
      <c r="H132" s="102"/>
      <c r="I132" s="27"/>
      <c r="J132" s="27"/>
      <c r="K132" s="27"/>
      <c r="L132" s="27"/>
      <c r="M132" s="79"/>
      <c r="N132" s="90"/>
      <c r="O132" s="37"/>
    </row>
    <row r="133" spans="1:15" s="38" customFormat="1" ht="15.75" thickBot="1">
      <c r="A133" s="23"/>
      <c r="B133" s="39" t="s">
        <v>130</v>
      </c>
      <c r="C133" s="107"/>
      <c r="D133" s="114">
        <f>D129-D130-D131-D132</f>
        <v>1286520</v>
      </c>
      <c r="E133" s="80">
        <f aca="true" t="shared" si="29" ref="E133:M133">E129-E130-E131-E132</f>
        <v>0</v>
      </c>
      <c r="F133" s="81">
        <f t="shared" si="29"/>
        <v>0</v>
      </c>
      <c r="G133" s="82">
        <f t="shared" si="29"/>
        <v>0</v>
      </c>
      <c r="H133" s="103">
        <f t="shared" si="29"/>
        <v>224575</v>
      </c>
      <c r="I133" s="81">
        <f t="shared" si="29"/>
        <v>216537</v>
      </c>
      <c r="J133" s="81">
        <f t="shared" si="29"/>
        <v>180645</v>
      </c>
      <c r="K133" s="81">
        <f t="shared" si="29"/>
        <v>205841</v>
      </c>
      <c r="L133" s="81">
        <f t="shared" si="29"/>
        <v>227920</v>
      </c>
      <c r="M133" s="82">
        <f t="shared" si="29"/>
        <v>231002</v>
      </c>
      <c r="N133" s="90"/>
      <c r="O133" s="37"/>
    </row>
    <row r="135" ht="15">
      <c r="E135" s="20"/>
    </row>
  </sheetData>
  <sheetProtection/>
  <mergeCells count="474">
    <mergeCell ref="O89:O91"/>
    <mergeCell ref="O92:O94"/>
    <mergeCell ref="A92:A94"/>
    <mergeCell ref="B92:B94"/>
    <mergeCell ref="C92:C94"/>
    <mergeCell ref="D92:D94"/>
    <mergeCell ref="E92:E94"/>
    <mergeCell ref="F92:F94"/>
    <mergeCell ref="G92:G94"/>
    <mergeCell ref="H92:H94"/>
    <mergeCell ref="F89:F91"/>
    <mergeCell ref="G89:G91"/>
    <mergeCell ref="H89:H91"/>
    <mergeCell ref="I89:I91"/>
    <mergeCell ref="J89:J91"/>
    <mergeCell ref="K89:K91"/>
    <mergeCell ref="G106:G108"/>
    <mergeCell ref="J106:J108"/>
    <mergeCell ref="K106:K108"/>
    <mergeCell ref="E103:E105"/>
    <mergeCell ref="O86:O88"/>
    <mergeCell ref="A89:A91"/>
    <mergeCell ref="B89:B91"/>
    <mergeCell ref="C89:C91"/>
    <mergeCell ref="D89:D91"/>
    <mergeCell ref="E89:E91"/>
    <mergeCell ref="G86:G88"/>
    <mergeCell ref="H86:H88"/>
    <mergeCell ref="I86:I88"/>
    <mergeCell ref="J86:J88"/>
    <mergeCell ref="K86:K88"/>
    <mergeCell ref="L86:L88"/>
    <mergeCell ref="A86:A88"/>
    <mergeCell ref="B86:B88"/>
    <mergeCell ref="C86:C88"/>
    <mergeCell ref="D86:D88"/>
    <mergeCell ref="E86:E88"/>
    <mergeCell ref="F86:F88"/>
    <mergeCell ref="H49:H51"/>
    <mergeCell ref="I49:I51"/>
    <mergeCell ref="L49:L51"/>
    <mergeCell ref="M49:M51"/>
    <mergeCell ref="H53:H55"/>
    <mergeCell ref="L106:L108"/>
    <mergeCell ref="M106:M108"/>
    <mergeCell ref="M86:M88"/>
    <mergeCell ref="H106:H108"/>
    <mergeCell ref="I106:I108"/>
    <mergeCell ref="L103:L105"/>
    <mergeCell ref="M103:M105"/>
    <mergeCell ref="A46:A48"/>
    <mergeCell ref="B46:B48"/>
    <mergeCell ref="C46:C48"/>
    <mergeCell ref="B65:B67"/>
    <mergeCell ref="C65:C67"/>
    <mergeCell ref="A77:A79"/>
    <mergeCell ref="B77:B79"/>
    <mergeCell ref="C77:C79"/>
    <mergeCell ref="K49:K51"/>
    <mergeCell ref="D49:D51"/>
    <mergeCell ref="F103:F105"/>
    <mergeCell ref="G103:G105"/>
    <mergeCell ref="H103:H105"/>
    <mergeCell ref="I103:I105"/>
    <mergeCell ref="J103:J105"/>
    <mergeCell ref="K103:K105"/>
    <mergeCell ref="E49:E51"/>
    <mergeCell ref="F49:F51"/>
    <mergeCell ref="B53:B55"/>
    <mergeCell ref="B56:B58"/>
    <mergeCell ref="D46:D48"/>
    <mergeCell ref="E46:E48"/>
    <mergeCell ref="F46:F48"/>
    <mergeCell ref="G46:G48"/>
    <mergeCell ref="G49:G51"/>
    <mergeCell ref="B59:B61"/>
    <mergeCell ref="A59:A61"/>
    <mergeCell ref="C59:C61"/>
    <mergeCell ref="O53:O55"/>
    <mergeCell ref="O56:O58"/>
    <mergeCell ref="O59:O61"/>
    <mergeCell ref="A53:A55"/>
    <mergeCell ref="A56:A58"/>
    <mergeCell ref="C53:C55"/>
    <mergeCell ref="C56:C58"/>
    <mergeCell ref="A43:A45"/>
    <mergeCell ref="B43:B45"/>
    <mergeCell ref="C43:C45"/>
    <mergeCell ref="O43:O45"/>
    <mergeCell ref="O46:O48"/>
    <mergeCell ref="A49:A51"/>
    <mergeCell ref="B49:B51"/>
    <mergeCell ref="C49:C51"/>
    <mergeCell ref="O49:O51"/>
    <mergeCell ref="J49:J51"/>
    <mergeCell ref="A36:A38"/>
    <mergeCell ref="B36:B38"/>
    <mergeCell ref="C36:C38"/>
    <mergeCell ref="O36:O38"/>
    <mergeCell ref="A39:A42"/>
    <mergeCell ref="B39:B42"/>
    <mergeCell ref="C39:C42"/>
    <mergeCell ref="O39:O42"/>
    <mergeCell ref="D30:D32"/>
    <mergeCell ref="E30:E32"/>
    <mergeCell ref="F30:F32"/>
    <mergeCell ref="G30:G32"/>
    <mergeCell ref="H30:H32"/>
    <mergeCell ref="K30:K32"/>
    <mergeCell ref="M24:M26"/>
    <mergeCell ref="J27:J29"/>
    <mergeCell ref="K27:K29"/>
    <mergeCell ref="L27:L29"/>
    <mergeCell ref="M27:M29"/>
    <mergeCell ref="I30:I32"/>
    <mergeCell ref="J30:J32"/>
    <mergeCell ref="L30:L32"/>
    <mergeCell ref="A30:A32"/>
    <mergeCell ref="B30:B32"/>
    <mergeCell ref="C30:C32"/>
    <mergeCell ref="O30:O32"/>
    <mergeCell ref="B24:B26"/>
    <mergeCell ref="A33:A35"/>
    <mergeCell ref="B33:B35"/>
    <mergeCell ref="C33:C35"/>
    <mergeCell ref="O33:O35"/>
    <mergeCell ref="L24:L26"/>
    <mergeCell ref="E27:E29"/>
    <mergeCell ref="F27:F29"/>
    <mergeCell ref="G27:G29"/>
    <mergeCell ref="H27:H29"/>
    <mergeCell ref="I24:I26"/>
    <mergeCell ref="J24:J26"/>
    <mergeCell ref="C27:C29"/>
    <mergeCell ref="C21:C23"/>
    <mergeCell ref="B21:B23"/>
    <mergeCell ref="O24:O26"/>
    <mergeCell ref="O27:O29"/>
    <mergeCell ref="D24:D26"/>
    <mergeCell ref="D27:D29"/>
    <mergeCell ref="H24:H26"/>
    <mergeCell ref="I27:I29"/>
    <mergeCell ref="E24:E26"/>
    <mergeCell ref="H17:H19"/>
    <mergeCell ref="I17:I19"/>
    <mergeCell ref="J17:J19"/>
    <mergeCell ref="K17:K19"/>
    <mergeCell ref="A21:A23"/>
    <mergeCell ref="A24:A26"/>
    <mergeCell ref="C24:C26"/>
    <mergeCell ref="F24:F26"/>
    <mergeCell ref="G24:G26"/>
    <mergeCell ref="K24:K26"/>
    <mergeCell ref="G12:G14"/>
    <mergeCell ref="H12:H14"/>
    <mergeCell ref="I12:I14"/>
    <mergeCell ref="L12:L14"/>
    <mergeCell ref="M12:M14"/>
    <mergeCell ref="D12:D14"/>
    <mergeCell ref="O12:O14"/>
    <mergeCell ref="A8:O8"/>
    <mergeCell ref="A16:O16"/>
    <mergeCell ref="B17:B19"/>
    <mergeCell ref="C17:C19"/>
    <mergeCell ref="O17:O19"/>
    <mergeCell ref="J12:J14"/>
    <mergeCell ref="K12:K14"/>
    <mergeCell ref="E12:E14"/>
    <mergeCell ref="F12:F14"/>
    <mergeCell ref="N4:N6"/>
    <mergeCell ref="O4:O6"/>
    <mergeCell ref="A9:A11"/>
    <mergeCell ref="O21:O23"/>
    <mergeCell ref="B9:B11"/>
    <mergeCell ref="O9:O11"/>
    <mergeCell ref="E5:G5"/>
    <mergeCell ref="H5:M5"/>
    <mergeCell ref="C9:C11"/>
    <mergeCell ref="A12:A14"/>
    <mergeCell ref="C62:C64"/>
    <mergeCell ref="A65:A67"/>
    <mergeCell ref="A4:A6"/>
    <mergeCell ref="B4:B6"/>
    <mergeCell ref="C4:C6"/>
    <mergeCell ref="D5:D6"/>
    <mergeCell ref="B12:B14"/>
    <mergeCell ref="C12:C14"/>
    <mergeCell ref="A27:A29"/>
    <mergeCell ref="B27:B29"/>
    <mergeCell ref="O65:O67"/>
    <mergeCell ref="A68:A70"/>
    <mergeCell ref="B68:B70"/>
    <mergeCell ref="C68:C70"/>
    <mergeCell ref="O68:O70"/>
    <mergeCell ref="A2:O2"/>
    <mergeCell ref="A17:A19"/>
    <mergeCell ref="O62:O64"/>
    <mergeCell ref="A62:A64"/>
    <mergeCell ref="B62:B64"/>
    <mergeCell ref="B80:B82"/>
    <mergeCell ref="C80:C82"/>
    <mergeCell ref="O80:O82"/>
    <mergeCell ref="O83:O85"/>
    <mergeCell ref="D77:D79"/>
    <mergeCell ref="E77:E79"/>
    <mergeCell ref="F77:F79"/>
    <mergeCell ref="A71:A73"/>
    <mergeCell ref="B71:B73"/>
    <mergeCell ref="C71:C73"/>
    <mergeCell ref="O71:O73"/>
    <mergeCell ref="A74:A76"/>
    <mergeCell ref="B74:B76"/>
    <mergeCell ref="C74:C76"/>
    <mergeCell ref="O74:O76"/>
    <mergeCell ref="D103:D105"/>
    <mergeCell ref="O77:O79"/>
    <mergeCell ref="A95:A97"/>
    <mergeCell ref="B95:B97"/>
    <mergeCell ref="C95:C97"/>
    <mergeCell ref="O95:O97"/>
    <mergeCell ref="A83:A85"/>
    <mergeCell ref="B83:B85"/>
    <mergeCell ref="C83:C85"/>
    <mergeCell ref="A80:A82"/>
    <mergeCell ref="L100:L102"/>
    <mergeCell ref="M100:M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O106:O108"/>
    <mergeCell ref="A103:A105"/>
    <mergeCell ref="B103:B105"/>
    <mergeCell ref="C103:C105"/>
    <mergeCell ref="O103:O105"/>
    <mergeCell ref="A99:O99"/>
    <mergeCell ref="A100:A102"/>
    <mergeCell ref="B100:B102"/>
    <mergeCell ref="C100:C102"/>
    <mergeCell ref="O100:O102"/>
    <mergeCell ref="H109:H111"/>
    <mergeCell ref="I109:I111"/>
    <mergeCell ref="J109:J111"/>
    <mergeCell ref="M109:M111"/>
    <mergeCell ref="A106:A108"/>
    <mergeCell ref="B106:B108"/>
    <mergeCell ref="C106:C108"/>
    <mergeCell ref="E106:E108"/>
    <mergeCell ref="F106:F108"/>
    <mergeCell ref="D106:D108"/>
    <mergeCell ref="O109:O111"/>
    <mergeCell ref="B109:B111"/>
    <mergeCell ref="A109:A111"/>
    <mergeCell ref="C109:C111"/>
    <mergeCell ref="K109:K111"/>
    <mergeCell ref="L109:L111"/>
    <mergeCell ref="D109:D111"/>
    <mergeCell ref="E109:E111"/>
    <mergeCell ref="F109:F111"/>
    <mergeCell ref="G109:G111"/>
    <mergeCell ref="K112:K114"/>
    <mergeCell ref="L112:L114"/>
    <mergeCell ref="M112:M114"/>
    <mergeCell ref="L115:L117"/>
    <mergeCell ref="M115:M117"/>
    <mergeCell ref="D115:D117"/>
    <mergeCell ref="E115:E117"/>
    <mergeCell ref="F115:F117"/>
    <mergeCell ref="G115:G117"/>
    <mergeCell ref="H115:H117"/>
    <mergeCell ref="O112:O114"/>
    <mergeCell ref="A115:A117"/>
    <mergeCell ref="B115:B117"/>
    <mergeCell ref="C115:C117"/>
    <mergeCell ref="O115:O117"/>
    <mergeCell ref="H112:H114"/>
    <mergeCell ref="F112:F114"/>
    <mergeCell ref="G112:G114"/>
    <mergeCell ref="I112:I114"/>
    <mergeCell ref="J112:J114"/>
    <mergeCell ref="M124:M126"/>
    <mergeCell ref="E124:E126"/>
    <mergeCell ref="F124:F126"/>
    <mergeCell ref="I121:I123"/>
    <mergeCell ref="D121:D123"/>
    <mergeCell ref="J121:J123"/>
    <mergeCell ref="E121:E123"/>
    <mergeCell ref="F121:F123"/>
    <mergeCell ref="G121:G123"/>
    <mergeCell ref="H121:H123"/>
    <mergeCell ref="O121:O123"/>
    <mergeCell ref="A124:A126"/>
    <mergeCell ref="B124:B126"/>
    <mergeCell ref="C124:C126"/>
    <mergeCell ref="O124:O126"/>
    <mergeCell ref="A118:A120"/>
    <mergeCell ref="B118:B120"/>
    <mergeCell ref="C118:C120"/>
    <mergeCell ref="O118:O120"/>
    <mergeCell ref="D124:D126"/>
    <mergeCell ref="I9:I11"/>
    <mergeCell ref="J9:J11"/>
    <mergeCell ref="D4:M4"/>
    <mergeCell ref="A121:A123"/>
    <mergeCell ref="B121:B123"/>
    <mergeCell ref="C121:C123"/>
    <mergeCell ref="H118:H120"/>
    <mergeCell ref="A112:A114"/>
    <mergeCell ref="B112:B114"/>
    <mergeCell ref="C112:C114"/>
    <mergeCell ref="L21:L23"/>
    <mergeCell ref="M21:M23"/>
    <mergeCell ref="K9:K11"/>
    <mergeCell ref="L9:L11"/>
    <mergeCell ref="M9:M11"/>
    <mergeCell ref="D9:D11"/>
    <mergeCell ref="E9:E11"/>
    <mergeCell ref="F9:F11"/>
    <mergeCell ref="G9:G11"/>
    <mergeCell ref="H9:H11"/>
    <mergeCell ref="L17:L19"/>
    <mergeCell ref="M17:M19"/>
    <mergeCell ref="I21:I23"/>
    <mergeCell ref="J21:J23"/>
    <mergeCell ref="D21:D23"/>
    <mergeCell ref="E21:E23"/>
    <mergeCell ref="F21:F23"/>
    <mergeCell ref="G21:G23"/>
    <mergeCell ref="H21:H23"/>
    <mergeCell ref="K21:K23"/>
    <mergeCell ref="H46:H48"/>
    <mergeCell ref="I46:I48"/>
    <mergeCell ref="J46:J48"/>
    <mergeCell ref="K46:K48"/>
    <mergeCell ref="L46:L48"/>
    <mergeCell ref="M46:M48"/>
    <mergeCell ref="M30:M32"/>
    <mergeCell ref="H43:H45"/>
    <mergeCell ref="I43:I45"/>
    <mergeCell ref="J43:J45"/>
    <mergeCell ref="K43:K45"/>
    <mergeCell ref="L43:L45"/>
    <mergeCell ref="M43:M45"/>
    <mergeCell ref="E56:E58"/>
    <mergeCell ref="F56:F58"/>
    <mergeCell ref="G56:G58"/>
    <mergeCell ref="E59:E61"/>
    <mergeCell ref="F59:F61"/>
    <mergeCell ref="G59:G61"/>
    <mergeCell ref="H56:H58"/>
    <mergeCell ref="H59:H61"/>
    <mergeCell ref="I53:I55"/>
    <mergeCell ref="J53:J55"/>
    <mergeCell ref="D53:D55"/>
    <mergeCell ref="D56:D58"/>
    <mergeCell ref="D59:D61"/>
    <mergeCell ref="E53:E55"/>
    <mergeCell ref="F53:F55"/>
    <mergeCell ref="G53:G55"/>
    <mergeCell ref="M53:M55"/>
    <mergeCell ref="K56:K58"/>
    <mergeCell ref="L56:L58"/>
    <mergeCell ref="M56:M58"/>
    <mergeCell ref="K59:K61"/>
    <mergeCell ref="L59:L61"/>
    <mergeCell ref="M59:M61"/>
    <mergeCell ref="I65:I67"/>
    <mergeCell ref="J65:J67"/>
    <mergeCell ref="K65:K67"/>
    <mergeCell ref="L65:L67"/>
    <mergeCell ref="K53:K55"/>
    <mergeCell ref="L53:L55"/>
    <mergeCell ref="I56:I58"/>
    <mergeCell ref="J56:J58"/>
    <mergeCell ref="I59:I61"/>
    <mergeCell ref="J59:J61"/>
    <mergeCell ref="H62:H64"/>
    <mergeCell ref="H65:H67"/>
    <mergeCell ref="H68:H70"/>
    <mergeCell ref="H71:H73"/>
    <mergeCell ref="M62:M64"/>
    <mergeCell ref="M65:M67"/>
    <mergeCell ref="I62:I64"/>
    <mergeCell ref="J62:J64"/>
    <mergeCell ref="K62:K64"/>
    <mergeCell ref="L62:L64"/>
    <mergeCell ref="G65:G67"/>
    <mergeCell ref="E68:E70"/>
    <mergeCell ref="F68:F70"/>
    <mergeCell ref="G68:G70"/>
    <mergeCell ref="E71:E73"/>
    <mergeCell ref="F71:F73"/>
    <mergeCell ref="G71:G73"/>
    <mergeCell ref="M77:M79"/>
    <mergeCell ref="D62:D64"/>
    <mergeCell ref="D65:D67"/>
    <mergeCell ref="D68:D70"/>
    <mergeCell ref="D71:D73"/>
    <mergeCell ref="E62:E64"/>
    <mergeCell ref="F62:F64"/>
    <mergeCell ref="G62:G64"/>
    <mergeCell ref="E65:E67"/>
    <mergeCell ref="F65:F67"/>
    <mergeCell ref="J74:J76"/>
    <mergeCell ref="K74:K76"/>
    <mergeCell ref="L74:L76"/>
    <mergeCell ref="M68:M70"/>
    <mergeCell ref="M71:M73"/>
    <mergeCell ref="M74:M76"/>
    <mergeCell ref="D74:D76"/>
    <mergeCell ref="E74:E76"/>
    <mergeCell ref="F74:F76"/>
    <mergeCell ref="G74:G76"/>
    <mergeCell ref="H74:H76"/>
    <mergeCell ref="I74:I76"/>
    <mergeCell ref="I68:I70"/>
    <mergeCell ref="J68:J70"/>
    <mergeCell ref="K68:K70"/>
    <mergeCell ref="L68:L70"/>
    <mergeCell ref="I71:I73"/>
    <mergeCell ref="J71:J73"/>
    <mergeCell ref="K71:K73"/>
    <mergeCell ref="L71:L73"/>
    <mergeCell ref="J95:J97"/>
    <mergeCell ref="K95:K97"/>
    <mergeCell ref="L95:L97"/>
    <mergeCell ref="J92:J94"/>
    <mergeCell ref="K92:K94"/>
    <mergeCell ref="L92:L94"/>
    <mergeCell ref="D95:D97"/>
    <mergeCell ref="E95:E97"/>
    <mergeCell ref="F95:F97"/>
    <mergeCell ref="G95:G97"/>
    <mergeCell ref="H95:H97"/>
    <mergeCell ref="I95:I97"/>
    <mergeCell ref="G77:G79"/>
    <mergeCell ref="H77:H79"/>
    <mergeCell ref="I77:I79"/>
    <mergeCell ref="J77:J79"/>
    <mergeCell ref="K77:K79"/>
    <mergeCell ref="L77:L79"/>
    <mergeCell ref="I83:I85"/>
    <mergeCell ref="J83:J85"/>
    <mergeCell ref="K83:K85"/>
    <mergeCell ref="L83:L85"/>
    <mergeCell ref="M83:M85"/>
    <mergeCell ref="M92:M94"/>
    <mergeCell ref="L89:L91"/>
    <mergeCell ref="M89:M91"/>
    <mergeCell ref="I92:I94"/>
    <mergeCell ref="K121:K123"/>
    <mergeCell ref="L121:L123"/>
    <mergeCell ref="M95:M97"/>
    <mergeCell ref="H80:H82"/>
    <mergeCell ref="H83:H85"/>
    <mergeCell ref="I80:I82"/>
    <mergeCell ref="J80:J82"/>
    <mergeCell ref="K80:K82"/>
    <mergeCell ref="L80:L82"/>
    <mergeCell ref="M80:M82"/>
    <mergeCell ref="M121:M123"/>
    <mergeCell ref="I115:I117"/>
    <mergeCell ref="J115:J117"/>
    <mergeCell ref="K115:K117"/>
    <mergeCell ref="G124:G126"/>
    <mergeCell ref="H124:H126"/>
    <mergeCell ref="I124:I126"/>
    <mergeCell ref="J124:J126"/>
    <mergeCell ref="K124:K126"/>
    <mergeCell ref="L124:L126"/>
  </mergeCells>
  <printOptions/>
  <pageMargins left="0.11811023622047245" right="0.11811023622047245" top="0.5905511811023623" bottom="0.15748031496062992" header="0.31496062992125984" footer="0.31496062992125984"/>
  <pageSetup fitToHeight="13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2012-01-18T06:19:56Z</dcterms:modified>
  <cp:category/>
  <cp:version/>
  <cp:contentType/>
  <cp:contentStatus/>
</cp:coreProperties>
</file>