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'информация'!$A$2:$M$161</definedName>
    <definedName name="Excel_BuiltIn_Print_Area_1_1">'информация'!$A$2:$M$42</definedName>
    <definedName name="_xlnm.Print_Area" localSheetId="0">'информация'!$A$1:$M$49</definedName>
  </definedNames>
  <calcPr fullCalcOnLoad="1"/>
</workbook>
</file>

<file path=xl/sharedStrings.xml><?xml version="1.0" encoding="utf-8"?>
<sst xmlns="http://schemas.openxmlformats.org/spreadsheetml/2006/main" count="143" uniqueCount="103">
  <si>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</si>
  <si>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</si>
  <si>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</si>
  <si>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</si>
  <si>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</si>
  <si>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</si>
  <si>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</si>
  <si>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</si>
  <si>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</si>
  <si>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</si>
  <si>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</si>
  <si>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</si>
  <si>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</si>
  <si>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</si>
  <si>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</si>
  <si>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</si>
  <si>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</si>
  <si>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</si>
  <si>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</si>
  <si>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</si>
  <si>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</si>
  <si>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</si>
  <si>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</si>
  <si>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</si>
  <si>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</si>
  <si>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</si>
  <si>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</si>
  <si>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</si>
  <si>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</si>
  <si>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</si>
  <si>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</si>
  <si>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</si>
  <si>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</si>
  <si>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>580,0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</si>
  <si>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</si>
  <si>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</si>
  <si>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</si>
  <si>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</si>
  <si>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</si>
  <si>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</si>
  <si>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</si>
  <si>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</si>
  <si>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</si>
  <si>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</si>
  <si>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</si>
  <si>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</si>
  <si>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</si>
  <si>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</si>
  <si>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</si>
  <si>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</si>
  <si>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</si>
  <si>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</si>
  <si>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</si>
  <si>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</si>
  <si>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</si>
  <si>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</si>
  <si>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</si>
  <si>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</si>
  <si>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</si>
  <si>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</si>
  <si>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</si>
  <si>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</si>
  <si>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</si>
  <si>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</si>
  <si>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</si>
  <si>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</si>
  <si>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</si>
  <si>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</si>
  <si>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Управление по бухгалтерскому учету и отчетности</t>
  </si>
  <si>
    <t>__________ Л. А. Михайлова</t>
  </si>
  <si>
    <t>В. Н. Ермакова _____________</t>
  </si>
  <si>
    <t>5-00-47</t>
  </si>
  <si>
    <t>расходы запланированы на 4 квартал 2014</t>
  </si>
  <si>
    <t>расходы носят заявительный характер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</si>
  <si>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</si>
  <si>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</si>
  <si>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</si>
  <si>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управление по бухгалтерскому учету и отчетности</t>
  </si>
  <si>
    <t>0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</si>
  <si>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</si>
  <si>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</si>
  <si>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</si>
  <si>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</si>
  <si>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</si>
  <si>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</si>
  <si>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</si>
  <si>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</si>
  <si>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</si>
  <si>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</si>
  <si>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</si>
  <si>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УСП, управление бухгалтерского учета и отчетности</t>
  </si>
  <si>
    <t>отдел по организационно-массовой и социальной работе УСП, управление бухгалтерского учета и отчетности</t>
  </si>
  <si>
    <t>отдел по организационно-массовой и социальной работе УСП</t>
  </si>
  <si>
    <t>отдел по  организационно-массовой и социальной работе  УСП, управление бухгалтерского учета и отчетности</t>
  </si>
  <si>
    <t>Отдел по  организационно-массовой и социальной работе  УСП</t>
  </si>
  <si>
    <t>_________ А. В. Рогачев</t>
  </si>
  <si>
    <t>отдел по организационно-массовой и социальной работе  УСП</t>
  </si>
  <si>
    <t>4.6</t>
  </si>
  <si>
    <t>Компенсация расходов на оплату стоимости найма жилых помещений приглашенным врачам специалистам государственных учреждений здравоохранения города Югорска</t>
  </si>
  <si>
    <t>Отдел по организационно- массовой и социальной работе УСП, управление  бухгалтерского учета и отчетности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</si>
  <si>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01.10.2014</t>
    </r>
  </si>
  <si>
    <t>расходы носят заявительный характер, заявлений не поступало, сложившаяся экономия будет перераспределена</t>
  </si>
  <si>
    <t>расходы будут производится в 4 квартале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</si>
</sst>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justify" vertical="top"/>
    </xf>
    <xf numFmtId="0" fontId="4" fillId="0" borderId="21" xfId="0" applyFont="1" applyBorder="1" applyAlignment="1">
      <alignment horizontal="justify" vertical="top"/>
    </xf>
    <xf numFmtId="1" fontId="4" fillId="0" borderId="21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tabSelected="1" zoomScaleSheetLayoutView="90" zoomScalePageLayoutView="0" workbookViewId="0" topLeftCell="A34">
      <selection activeCell="R31" sqref="R31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4"/>
    </row>
    <row r="2" spans="1:13" ht="14.25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6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42" customHeight="1">
      <c r="A4" s="103" t="s">
        <v>79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1"/>
      <c r="M4" s="31"/>
    </row>
    <row r="5" spans="1:13" ht="26.25" customHeight="1">
      <c r="A5" s="103" t="s">
        <v>89</v>
      </c>
      <c r="B5" s="103"/>
      <c r="C5" s="103"/>
      <c r="D5" s="103"/>
      <c r="E5" s="103"/>
      <c r="F5" s="103"/>
      <c r="G5" s="103"/>
      <c r="H5" s="103"/>
      <c r="I5" s="103"/>
      <c r="J5" s="31"/>
      <c r="K5" s="31"/>
      <c r="L5" s="31"/>
      <c r="M5" s="31"/>
    </row>
    <row r="6" spans="1:13" ht="17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 t="s">
        <v>65</v>
      </c>
    </row>
    <row r="7" spans="1:13" ht="15">
      <c r="A7" s="104" t="s">
        <v>0</v>
      </c>
      <c r="B7" s="104" t="s">
        <v>87</v>
      </c>
      <c r="C7" s="15"/>
      <c r="D7" s="15"/>
      <c r="E7" s="15"/>
      <c r="F7" s="113" t="s">
        <v>35</v>
      </c>
      <c r="G7" s="104" t="s">
        <v>27</v>
      </c>
      <c r="H7" s="104" t="s">
        <v>58</v>
      </c>
      <c r="I7" s="104" t="s">
        <v>64</v>
      </c>
      <c r="J7" s="104" t="s">
        <v>59</v>
      </c>
      <c r="K7" s="115" t="s">
        <v>63</v>
      </c>
      <c r="L7" s="116"/>
      <c r="M7" s="104" t="s">
        <v>62</v>
      </c>
    </row>
    <row r="8" spans="1:13" s="7" customFormat="1" ht="104.25" customHeight="1">
      <c r="A8" s="105"/>
      <c r="B8" s="105"/>
      <c r="C8" s="92" t="s">
        <v>1</v>
      </c>
      <c r="D8" s="93"/>
      <c r="E8" s="93"/>
      <c r="F8" s="114"/>
      <c r="G8" s="105"/>
      <c r="H8" s="105"/>
      <c r="I8" s="105"/>
      <c r="J8" s="105"/>
      <c r="K8" s="6" t="s">
        <v>60</v>
      </c>
      <c r="L8" s="6" t="s">
        <v>61</v>
      </c>
      <c r="M8" s="105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59" customFormat="1" ht="41.25" customHeight="1">
      <c r="A10" s="100" t="s">
        <v>74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21" customHeight="1">
      <c r="A11" s="94" t="s">
        <v>41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ht="99.75" customHeight="1">
      <c r="A12" s="32" t="s">
        <v>25</v>
      </c>
      <c r="B12" s="33" t="s">
        <v>26</v>
      </c>
      <c r="C12" s="25"/>
      <c r="D12" s="25"/>
      <c r="E12" s="25"/>
      <c r="F12" s="5" t="s">
        <v>90</v>
      </c>
      <c r="G12" s="5" t="s">
        <v>80</v>
      </c>
      <c r="H12" s="66" t="s">
        <v>33</v>
      </c>
      <c r="I12" s="66" t="s">
        <v>33</v>
      </c>
      <c r="J12" s="66">
        <v>577.6</v>
      </c>
      <c r="K12" s="66">
        <f aca="true" t="shared" si="0" ref="K12:K17">I12-J12</f>
        <v>2.3999999999999773</v>
      </c>
      <c r="L12" s="34">
        <f>J12/I12*100</f>
        <v>99.58620689655173</v>
      </c>
      <c r="M12" s="34"/>
    </row>
    <row r="13" spans="1:13" ht="37.5" customHeight="1">
      <c r="A13" s="35" t="s">
        <v>10</v>
      </c>
      <c r="B13" s="36" t="s">
        <v>42</v>
      </c>
      <c r="C13" s="37"/>
      <c r="D13" s="11"/>
      <c r="E13" s="11"/>
      <c r="F13" s="104" t="s">
        <v>91</v>
      </c>
      <c r="G13" s="106" t="s">
        <v>80</v>
      </c>
      <c r="H13" s="66">
        <f>H14+H15</f>
        <v>540</v>
      </c>
      <c r="I13" s="66">
        <f>I14+I15</f>
        <v>540</v>
      </c>
      <c r="J13" s="66">
        <f>J14+J15</f>
        <v>282.82</v>
      </c>
      <c r="K13" s="66">
        <f t="shared" si="0"/>
        <v>257.18</v>
      </c>
      <c r="L13" s="13">
        <f>J13/I13*100</f>
        <v>52.37407407407407</v>
      </c>
      <c r="M13" s="13"/>
    </row>
    <row r="14" spans="1:13" ht="33" customHeight="1">
      <c r="A14" s="38" t="s">
        <v>31</v>
      </c>
      <c r="B14" s="39" t="s">
        <v>43</v>
      </c>
      <c r="C14" s="37"/>
      <c r="D14" s="11"/>
      <c r="E14" s="11"/>
      <c r="F14" s="112"/>
      <c r="G14" s="107"/>
      <c r="H14" s="117">
        <v>50</v>
      </c>
      <c r="I14" s="117">
        <v>50</v>
      </c>
      <c r="J14" s="117">
        <v>14</v>
      </c>
      <c r="K14" s="117">
        <f t="shared" si="0"/>
        <v>36</v>
      </c>
      <c r="L14" s="17">
        <f>J14/I14*100</f>
        <v>28.000000000000004</v>
      </c>
      <c r="M14" s="17"/>
    </row>
    <row r="15" spans="1:13" ht="90" customHeight="1">
      <c r="A15" s="40" t="s">
        <v>32</v>
      </c>
      <c r="B15" s="41" t="s">
        <v>38</v>
      </c>
      <c r="C15" s="42"/>
      <c r="D15" s="43"/>
      <c r="E15" s="43"/>
      <c r="F15" s="105"/>
      <c r="G15" s="108"/>
      <c r="H15" s="118">
        <v>490</v>
      </c>
      <c r="I15" s="118">
        <v>490</v>
      </c>
      <c r="J15" s="118">
        <v>268.82</v>
      </c>
      <c r="K15" s="118">
        <f t="shared" si="0"/>
        <v>221.18</v>
      </c>
      <c r="L15" s="44">
        <f>J15/I15*100</f>
        <v>54.861224489795916</v>
      </c>
      <c r="M15" s="16"/>
    </row>
    <row r="16" spans="1:13" ht="97.5" customHeight="1">
      <c r="A16" s="45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90</v>
      </c>
      <c r="G16" s="5" t="s">
        <v>80</v>
      </c>
      <c r="H16" s="64">
        <v>50</v>
      </c>
      <c r="I16" s="64">
        <v>50</v>
      </c>
      <c r="J16" s="64">
        <v>0</v>
      </c>
      <c r="K16" s="64">
        <f t="shared" si="0"/>
        <v>50</v>
      </c>
      <c r="L16" s="12">
        <v>0</v>
      </c>
      <c r="M16" s="12" t="s">
        <v>73</v>
      </c>
    </row>
    <row r="17" spans="1:13" ht="17.25" customHeight="1">
      <c r="A17" s="75" t="s">
        <v>81</v>
      </c>
      <c r="B17" s="76"/>
      <c r="C17" s="76"/>
      <c r="D17" s="76"/>
      <c r="E17" s="76"/>
      <c r="F17" s="77"/>
      <c r="G17" s="5" t="s">
        <v>80</v>
      </c>
      <c r="H17" s="73">
        <f>H16+H13+H12</f>
        <v>1170</v>
      </c>
      <c r="I17" s="73">
        <f>I16+I13+I12</f>
        <v>1170</v>
      </c>
      <c r="J17" s="73">
        <f>J16+J15+J14+J12</f>
        <v>860.4200000000001</v>
      </c>
      <c r="K17" s="73">
        <f t="shared" si="0"/>
        <v>309.5799999999999</v>
      </c>
      <c r="L17" s="14">
        <f>J17/I17*100</f>
        <v>73.54017094017095</v>
      </c>
      <c r="M17" s="14"/>
    </row>
    <row r="18" spans="1:13" ht="19.5" customHeight="1">
      <c r="A18" s="97" t="s">
        <v>44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105" customHeight="1">
      <c r="A19" s="45" t="s">
        <v>12</v>
      </c>
      <c r="B19" s="9" t="s">
        <v>39</v>
      </c>
      <c r="C19" s="11"/>
      <c r="D19" s="11"/>
      <c r="E19" s="11"/>
      <c r="F19" s="5" t="s">
        <v>90</v>
      </c>
      <c r="G19" s="5" t="s">
        <v>80</v>
      </c>
      <c r="H19" s="64">
        <v>200</v>
      </c>
      <c r="I19" s="64">
        <v>200</v>
      </c>
      <c r="J19" s="64">
        <v>0</v>
      </c>
      <c r="K19" s="64">
        <f>I19-J19</f>
        <v>200</v>
      </c>
      <c r="L19" s="12">
        <v>0</v>
      </c>
      <c r="M19" s="34" t="s">
        <v>72</v>
      </c>
    </row>
    <row r="20" spans="1:13" ht="108.75" customHeight="1">
      <c r="A20" s="45" t="s">
        <v>36</v>
      </c>
      <c r="B20" s="9" t="s">
        <v>45</v>
      </c>
      <c r="C20" s="11"/>
      <c r="D20" s="11"/>
      <c r="E20" s="11"/>
      <c r="F20" s="5" t="s">
        <v>92</v>
      </c>
      <c r="G20" s="10" t="s">
        <v>46</v>
      </c>
      <c r="H20" s="64">
        <v>0</v>
      </c>
      <c r="I20" s="64">
        <v>0</v>
      </c>
      <c r="J20" s="64">
        <v>0</v>
      </c>
      <c r="K20" s="64">
        <f>I20-J20</f>
        <v>0</v>
      </c>
      <c r="L20" s="12">
        <v>0</v>
      </c>
      <c r="M20" s="12"/>
    </row>
    <row r="21" spans="1:13" ht="18" customHeight="1">
      <c r="A21" s="75" t="s">
        <v>86</v>
      </c>
      <c r="B21" s="76"/>
      <c r="C21" s="76"/>
      <c r="D21" s="76"/>
      <c r="E21" s="76"/>
      <c r="F21" s="77"/>
      <c r="G21" s="5" t="s">
        <v>80</v>
      </c>
      <c r="H21" s="67">
        <f>H20+H19</f>
        <v>200</v>
      </c>
      <c r="I21" s="67">
        <f>I20+I19</f>
        <v>200</v>
      </c>
      <c r="J21" s="67">
        <f>J20+J19</f>
        <v>0</v>
      </c>
      <c r="K21" s="67">
        <f>I21-J21</f>
        <v>200</v>
      </c>
      <c r="L21" s="119"/>
      <c r="M21" s="14"/>
    </row>
    <row r="22" spans="1:13" ht="18.75" customHeight="1">
      <c r="A22" s="97" t="s">
        <v>51</v>
      </c>
      <c r="B22" s="97"/>
      <c r="C22" s="97"/>
      <c r="D22" s="97"/>
      <c r="E22" s="97"/>
      <c r="F22" s="97"/>
      <c r="G22" s="97"/>
      <c r="H22" s="98"/>
      <c r="I22" s="98"/>
      <c r="J22" s="97"/>
      <c r="K22" s="97"/>
      <c r="L22" s="97"/>
      <c r="M22" s="97"/>
    </row>
    <row r="23" spans="1:13" ht="111" customHeight="1">
      <c r="A23" s="46" t="s">
        <v>13</v>
      </c>
      <c r="B23" s="9" t="s">
        <v>14</v>
      </c>
      <c r="C23" s="18"/>
      <c r="D23" s="18"/>
      <c r="E23" s="18"/>
      <c r="F23" s="5" t="s">
        <v>91</v>
      </c>
      <c r="G23" s="5" t="s">
        <v>80</v>
      </c>
      <c r="H23" s="64">
        <v>2920</v>
      </c>
      <c r="I23" s="64">
        <v>2920</v>
      </c>
      <c r="J23" s="64">
        <v>2351.87</v>
      </c>
      <c r="K23" s="64">
        <f>I23-J23</f>
        <v>568.1300000000001</v>
      </c>
      <c r="L23" s="23">
        <f>J23/I23*100</f>
        <v>80.54349315068492</v>
      </c>
      <c r="M23" s="12"/>
    </row>
    <row r="24" spans="1:13" ht="158.25" customHeight="1">
      <c r="A24" s="46" t="s">
        <v>15</v>
      </c>
      <c r="B24" s="9" t="s">
        <v>16</v>
      </c>
      <c r="C24" s="18"/>
      <c r="D24" s="18"/>
      <c r="E24" s="18"/>
      <c r="F24" s="5" t="s">
        <v>90</v>
      </c>
      <c r="G24" s="5" t="s">
        <v>80</v>
      </c>
      <c r="H24" s="64">
        <v>100</v>
      </c>
      <c r="I24" s="64">
        <v>100</v>
      </c>
      <c r="J24" s="64">
        <v>0</v>
      </c>
      <c r="K24" s="64">
        <f>I24-J24</f>
        <v>100</v>
      </c>
      <c r="L24" s="12">
        <v>0</v>
      </c>
      <c r="M24" s="34" t="s">
        <v>101</v>
      </c>
    </row>
    <row r="25" spans="1:13" ht="102" customHeight="1">
      <c r="A25" s="46" t="s">
        <v>17</v>
      </c>
      <c r="B25" s="9" t="s">
        <v>40</v>
      </c>
      <c r="C25" s="18"/>
      <c r="D25" s="18"/>
      <c r="E25" s="18"/>
      <c r="F25" s="5" t="s">
        <v>93</v>
      </c>
      <c r="G25" s="5" t="s">
        <v>80</v>
      </c>
      <c r="H25" s="64">
        <v>25</v>
      </c>
      <c r="I25" s="64">
        <v>25</v>
      </c>
      <c r="J25" s="64">
        <v>0</v>
      </c>
      <c r="K25" s="64">
        <f>I25-J25</f>
        <v>25</v>
      </c>
      <c r="L25" s="12">
        <v>0</v>
      </c>
      <c r="M25" s="12" t="s">
        <v>73</v>
      </c>
    </row>
    <row r="26" spans="1:13" ht="16.5" customHeight="1">
      <c r="A26" s="75" t="s">
        <v>82</v>
      </c>
      <c r="B26" s="76"/>
      <c r="C26" s="76"/>
      <c r="D26" s="76"/>
      <c r="E26" s="76"/>
      <c r="F26" s="77"/>
      <c r="G26" s="5" t="s">
        <v>80</v>
      </c>
      <c r="H26" s="67">
        <f>H25+H24+H23</f>
        <v>3045</v>
      </c>
      <c r="I26" s="67">
        <f>I25+I24+I23</f>
        <v>3045</v>
      </c>
      <c r="J26" s="67">
        <f>J25+J24+J23</f>
        <v>2351.87</v>
      </c>
      <c r="K26" s="67">
        <f>I26-J26</f>
        <v>693.1300000000001</v>
      </c>
      <c r="L26" s="14">
        <f>J26/I26*100</f>
        <v>77.23711001642036</v>
      </c>
      <c r="M26" s="14"/>
    </row>
    <row r="27" spans="1:13" ht="24" customHeight="1">
      <c r="A27" s="111" t="s">
        <v>52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ht="87.75" customHeight="1">
      <c r="A28" s="46" t="s">
        <v>18</v>
      </c>
      <c r="B28" s="9" t="s">
        <v>47</v>
      </c>
      <c r="C28" s="18"/>
      <c r="D28" s="18"/>
      <c r="E28" s="18"/>
      <c r="F28" s="5" t="s">
        <v>93</v>
      </c>
      <c r="G28" s="5" t="s">
        <v>80</v>
      </c>
      <c r="H28" s="64">
        <v>500</v>
      </c>
      <c r="I28" s="64">
        <v>500</v>
      </c>
      <c r="J28" s="64">
        <v>0</v>
      </c>
      <c r="K28" s="64">
        <f aca="true" t="shared" si="1" ref="K28:K34">I28-J28</f>
        <v>500</v>
      </c>
      <c r="L28" s="12">
        <v>0</v>
      </c>
      <c r="M28" s="34" t="s">
        <v>72</v>
      </c>
    </row>
    <row r="29" spans="1:13" ht="93.75" customHeight="1">
      <c r="A29" s="46" t="s">
        <v>19</v>
      </c>
      <c r="B29" s="9" t="s">
        <v>48</v>
      </c>
      <c r="C29" s="18"/>
      <c r="D29" s="18"/>
      <c r="E29" s="18"/>
      <c r="F29" s="5" t="s">
        <v>90</v>
      </c>
      <c r="G29" s="5" t="s">
        <v>80</v>
      </c>
      <c r="H29" s="64">
        <v>480</v>
      </c>
      <c r="I29" s="64">
        <v>480</v>
      </c>
      <c r="J29" s="64">
        <v>199.247</v>
      </c>
      <c r="K29" s="64">
        <f t="shared" si="1"/>
        <v>280.753</v>
      </c>
      <c r="L29" s="23">
        <f>J29/I29*100</f>
        <v>41.509791666666665</v>
      </c>
      <c r="M29" s="12"/>
    </row>
    <row r="30" spans="1:13" ht="92.25" customHeight="1">
      <c r="A30" s="46" t="s">
        <v>20</v>
      </c>
      <c r="B30" s="9" t="s">
        <v>49</v>
      </c>
      <c r="C30" s="18"/>
      <c r="D30" s="18"/>
      <c r="E30" s="18"/>
      <c r="F30" s="5" t="s">
        <v>90</v>
      </c>
      <c r="G30" s="5" t="s">
        <v>80</v>
      </c>
      <c r="H30" s="64">
        <v>90</v>
      </c>
      <c r="I30" s="64">
        <v>90</v>
      </c>
      <c r="J30" s="64">
        <v>0</v>
      </c>
      <c r="K30" s="64">
        <f t="shared" si="1"/>
        <v>90</v>
      </c>
      <c r="L30" s="12">
        <v>0</v>
      </c>
      <c r="M30" s="12" t="s">
        <v>73</v>
      </c>
    </row>
    <row r="31" spans="1:13" ht="181.5" customHeight="1">
      <c r="A31" s="46" t="s">
        <v>37</v>
      </c>
      <c r="B31" s="20" t="s">
        <v>50</v>
      </c>
      <c r="C31" s="18"/>
      <c r="D31" s="18"/>
      <c r="E31" s="18"/>
      <c r="F31" s="5" t="s">
        <v>90</v>
      </c>
      <c r="G31" s="5" t="s">
        <v>80</v>
      </c>
      <c r="H31" s="64">
        <v>500</v>
      </c>
      <c r="I31" s="64">
        <v>500</v>
      </c>
      <c r="J31" s="64">
        <v>218.87</v>
      </c>
      <c r="K31" s="64">
        <f t="shared" si="1"/>
        <v>281.13</v>
      </c>
      <c r="L31" s="23">
        <f>J31/I31*100</f>
        <v>43.774</v>
      </c>
      <c r="M31" s="23"/>
    </row>
    <row r="32" spans="1:13" ht="72" customHeight="1">
      <c r="A32" s="47" t="s">
        <v>55</v>
      </c>
      <c r="B32" s="21" t="s">
        <v>54</v>
      </c>
      <c r="C32" s="48"/>
      <c r="D32" s="48"/>
      <c r="E32" s="48"/>
      <c r="F32" s="49" t="s">
        <v>88</v>
      </c>
      <c r="G32" s="5" t="s">
        <v>80</v>
      </c>
      <c r="H32" s="66">
        <v>4579</v>
      </c>
      <c r="I32" s="66">
        <v>4579</v>
      </c>
      <c r="J32" s="66">
        <v>3845.55</v>
      </c>
      <c r="K32" s="66">
        <f t="shared" si="1"/>
        <v>733.4499999999998</v>
      </c>
      <c r="L32" s="13">
        <f>J32/I32*100</f>
        <v>83.98231054815463</v>
      </c>
      <c r="M32" s="13"/>
    </row>
    <row r="33" spans="1:13" ht="114.75" customHeight="1">
      <c r="A33" s="69" t="s">
        <v>97</v>
      </c>
      <c r="B33" s="21" t="s">
        <v>98</v>
      </c>
      <c r="C33" s="70"/>
      <c r="D33" s="70"/>
      <c r="E33" s="70"/>
      <c r="F33" s="71" t="s">
        <v>99</v>
      </c>
      <c r="G33" s="72" t="s">
        <v>80</v>
      </c>
      <c r="H33" s="66">
        <v>400</v>
      </c>
      <c r="I33" s="66">
        <v>400</v>
      </c>
      <c r="J33" s="66">
        <v>0</v>
      </c>
      <c r="K33" s="66">
        <f t="shared" si="1"/>
        <v>400</v>
      </c>
      <c r="L33" s="13">
        <f>J33/I33*100</f>
        <v>0</v>
      </c>
      <c r="M33" s="13" t="s">
        <v>102</v>
      </c>
    </row>
    <row r="34" spans="1:13" ht="15" customHeight="1">
      <c r="A34" s="75" t="s">
        <v>83</v>
      </c>
      <c r="B34" s="76"/>
      <c r="C34" s="76"/>
      <c r="D34" s="76"/>
      <c r="E34" s="76"/>
      <c r="F34" s="77"/>
      <c r="G34" s="5" t="s">
        <v>80</v>
      </c>
      <c r="H34" s="68">
        <f>H33+H32+H31+H30+H29+H28</f>
        <v>6549</v>
      </c>
      <c r="I34" s="68">
        <f>I32+I31+I30+I29+I28+I33</f>
        <v>6549</v>
      </c>
      <c r="J34" s="68">
        <f>J33+J32+J31+J30+J29+J28</f>
        <v>4263.667</v>
      </c>
      <c r="K34" s="68">
        <f t="shared" si="1"/>
        <v>2285.3329999999996</v>
      </c>
      <c r="L34" s="50">
        <f>J34/I34*100</f>
        <v>65.10409222782104</v>
      </c>
      <c r="M34" s="50"/>
    </row>
    <row r="35" spans="1:31" s="19" customFormat="1" ht="15">
      <c r="A35" s="74" t="s">
        <v>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14.75">
      <c r="A36" s="46" t="s">
        <v>21</v>
      </c>
      <c r="B36" s="9" t="s">
        <v>22</v>
      </c>
      <c r="C36" s="18"/>
      <c r="D36" s="18"/>
      <c r="E36" s="18"/>
      <c r="F36" s="5" t="s">
        <v>91</v>
      </c>
      <c r="G36" s="5" t="s">
        <v>80</v>
      </c>
      <c r="H36" s="64">
        <v>550</v>
      </c>
      <c r="I36" s="64">
        <v>550</v>
      </c>
      <c r="J36" s="64">
        <v>425.29</v>
      </c>
      <c r="K36" s="64">
        <f>I36-J36</f>
        <v>124.70999999999998</v>
      </c>
      <c r="L36" s="23">
        <f>J36/I36*100</f>
        <v>77.32545454545455</v>
      </c>
      <c r="M36" s="2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92.25" customHeight="1">
      <c r="A37" s="46" t="s">
        <v>23</v>
      </c>
      <c r="B37" s="9" t="s">
        <v>57</v>
      </c>
      <c r="C37" s="18"/>
      <c r="D37" s="18"/>
      <c r="E37" s="18"/>
      <c r="F37" s="5" t="s">
        <v>90</v>
      </c>
      <c r="G37" s="5" t="s">
        <v>80</v>
      </c>
      <c r="H37" s="64">
        <v>440</v>
      </c>
      <c r="I37" s="64">
        <v>440</v>
      </c>
      <c r="J37" s="64">
        <v>253.59</v>
      </c>
      <c r="K37" s="64">
        <f>I37-J37</f>
        <v>186.41</v>
      </c>
      <c r="L37" s="23">
        <f>J37/I37*100</f>
        <v>57.63409090909091</v>
      </c>
      <c r="M37" s="2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15">
      <c r="A38" s="75" t="s">
        <v>84</v>
      </c>
      <c r="B38" s="76"/>
      <c r="C38" s="76"/>
      <c r="D38" s="76"/>
      <c r="E38" s="76"/>
      <c r="F38" s="77"/>
      <c r="G38" s="5" t="s">
        <v>80</v>
      </c>
      <c r="H38" s="67">
        <f>H37+H36</f>
        <v>990</v>
      </c>
      <c r="I38" s="67">
        <f>I37+I36</f>
        <v>990</v>
      </c>
      <c r="J38" s="67">
        <f>J37+J36</f>
        <v>678.88</v>
      </c>
      <c r="K38" s="67">
        <f>I38-J38</f>
        <v>311.12</v>
      </c>
      <c r="L38" s="14">
        <f>J38/I38*100</f>
        <v>68.57373737373737</v>
      </c>
      <c r="M38" s="14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19" customFormat="1" ht="15" customHeight="1">
      <c r="A39" s="88" t="s">
        <v>34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48.75" customHeight="1">
      <c r="A40" s="51" t="s">
        <v>24</v>
      </c>
      <c r="B40" s="9" t="s">
        <v>56</v>
      </c>
      <c r="C40" s="5"/>
      <c r="D40" s="5"/>
      <c r="E40" s="5"/>
      <c r="F40" s="5" t="s">
        <v>88</v>
      </c>
      <c r="G40" s="5" t="s">
        <v>80</v>
      </c>
      <c r="H40" s="120">
        <v>75</v>
      </c>
      <c r="I40" s="120">
        <v>75</v>
      </c>
      <c r="J40" s="120">
        <v>39.61</v>
      </c>
      <c r="K40" s="120">
        <f>I40-J40</f>
        <v>35.39</v>
      </c>
      <c r="L40" s="23">
        <f>J40/I40*100</f>
        <v>52.81333333333333</v>
      </c>
      <c r="M40" s="5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13" s="2" customFormat="1" ht="14.25">
      <c r="A41" s="75" t="s">
        <v>85</v>
      </c>
      <c r="B41" s="76"/>
      <c r="C41" s="76"/>
      <c r="D41" s="76"/>
      <c r="E41" s="76"/>
      <c r="F41" s="77"/>
      <c r="G41" s="5" t="s">
        <v>80</v>
      </c>
      <c r="H41" s="119">
        <v>75</v>
      </c>
      <c r="I41" s="119">
        <v>75</v>
      </c>
      <c r="J41" s="119">
        <f>J40</f>
        <v>39.61</v>
      </c>
      <c r="K41" s="119">
        <f>I41-J41</f>
        <v>35.39</v>
      </c>
      <c r="L41" s="14">
        <f>J41/I41*100</f>
        <v>52.81333333333333</v>
      </c>
      <c r="M41" s="14"/>
    </row>
    <row r="42" spans="1:13" s="2" customFormat="1" ht="14.25" customHeight="1">
      <c r="A42" s="79" t="s">
        <v>75</v>
      </c>
      <c r="B42" s="80"/>
      <c r="C42" s="80"/>
      <c r="D42" s="80"/>
      <c r="E42" s="80"/>
      <c r="F42" s="81"/>
      <c r="G42" s="11"/>
      <c r="H42" s="65">
        <f>H41+H38+H34+H26+H21+H17</f>
        <v>12029</v>
      </c>
      <c r="I42" s="65">
        <f>I41+I38+I34+I26+I21+I17</f>
        <v>12029</v>
      </c>
      <c r="J42" s="65">
        <f>J41+J38+J34+J26+J21+J17</f>
        <v>8194.447</v>
      </c>
      <c r="K42" s="65">
        <f>I42-J42</f>
        <v>3834.553</v>
      </c>
      <c r="L42" s="14">
        <f>J42/I42*100</f>
        <v>68.12242912960346</v>
      </c>
      <c r="M42" s="14"/>
    </row>
    <row r="43" spans="1:13" ht="15">
      <c r="A43" s="82"/>
      <c r="B43" s="83"/>
      <c r="C43" s="83"/>
      <c r="D43" s="83"/>
      <c r="E43" s="83"/>
      <c r="F43" s="84"/>
      <c r="G43" s="53" t="s">
        <v>80</v>
      </c>
      <c r="H43" s="54">
        <f>H41+H38+H34+H26+H21+H17</f>
        <v>12029</v>
      </c>
      <c r="I43" s="54">
        <f>I41+I38+I34+I26+I21+I17</f>
        <v>12029</v>
      </c>
      <c r="J43" s="56">
        <f>J42</f>
        <v>8194.447</v>
      </c>
      <c r="K43" s="56">
        <f>I43-J43</f>
        <v>3834.553</v>
      </c>
      <c r="L43" s="55">
        <f>J43/I43*100</f>
        <v>68.12242912960346</v>
      </c>
      <c r="M43" s="57"/>
    </row>
    <row r="44" spans="1:13" s="58" customFormat="1" ht="12.75">
      <c r="A44" s="85" t="s">
        <v>76</v>
      </c>
      <c r="B44" s="86"/>
      <c r="C44" s="86"/>
      <c r="D44" s="86"/>
      <c r="E44" s="86"/>
      <c r="F44" s="87"/>
      <c r="G44" s="62"/>
      <c r="H44" s="62"/>
      <c r="I44" s="62"/>
      <c r="J44" s="61"/>
      <c r="K44" s="61"/>
      <c r="L44" s="121"/>
      <c r="M44" s="60"/>
    </row>
    <row r="45" spans="1:13" s="58" customFormat="1" ht="32.25" customHeight="1">
      <c r="A45" s="85" t="s">
        <v>96</v>
      </c>
      <c r="B45" s="86"/>
      <c r="C45" s="86"/>
      <c r="D45" s="86"/>
      <c r="E45" s="86"/>
      <c r="F45" s="87"/>
      <c r="G45" s="62" t="s">
        <v>80</v>
      </c>
      <c r="H45" s="63" t="s">
        <v>78</v>
      </c>
      <c r="I45" s="63" t="s">
        <v>78</v>
      </c>
      <c r="J45" s="63">
        <v>0</v>
      </c>
      <c r="K45" s="63">
        <v>0</v>
      </c>
      <c r="L45" s="122">
        <v>0</v>
      </c>
      <c r="M45" s="60"/>
    </row>
    <row r="46" spans="1:13" s="58" customFormat="1" ht="21" customHeight="1">
      <c r="A46" s="85" t="s">
        <v>77</v>
      </c>
      <c r="B46" s="86"/>
      <c r="C46" s="86"/>
      <c r="D46" s="86"/>
      <c r="E46" s="86"/>
      <c r="F46" s="87"/>
      <c r="G46" s="62" t="s">
        <v>80</v>
      </c>
      <c r="H46" s="56">
        <f>H43</f>
        <v>12029</v>
      </c>
      <c r="I46" s="56">
        <f>I43</f>
        <v>12029</v>
      </c>
      <c r="J46" s="56">
        <f>J43</f>
        <v>8194.447</v>
      </c>
      <c r="K46" s="56">
        <f>K43</f>
        <v>3834.553</v>
      </c>
      <c r="L46" s="55">
        <f>L43</f>
        <v>68.12242912960346</v>
      </c>
      <c r="M46" s="60"/>
    </row>
    <row r="47" spans="1:13" s="2" customFormat="1" ht="38.25" customHeight="1">
      <c r="A47" s="78" t="s">
        <v>94</v>
      </c>
      <c r="B47" s="78"/>
      <c r="C47" s="27"/>
      <c r="D47" s="27"/>
      <c r="E47" s="27"/>
      <c r="F47" s="78" t="s">
        <v>95</v>
      </c>
      <c r="G47" s="78"/>
      <c r="H47" s="27"/>
      <c r="I47" s="109" t="s">
        <v>66</v>
      </c>
      <c r="J47" s="109"/>
      <c r="K47" s="109"/>
      <c r="L47" s="28"/>
      <c r="M47" s="28" t="s">
        <v>67</v>
      </c>
    </row>
    <row r="48" spans="2:13" ht="15.75">
      <c r="B48" s="3"/>
      <c r="I48" s="29"/>
      <c r="J48" s="29"/>
      <c r="K48" s="29"/>
      <c r="L48" s="99"/>
      <c r="M48" s="99"/>
    </row>
    <row r="49" spans="1:13" ht="30" customHeight="1">
      <c r="A49" s="78" t="s">
        <v>68</v>
      </c>
      <c r="B49" s="78"/>
      <c r="F49" s="110" t="s">
        <v>69</v>
      </c>
      <c r="G49" s="110"/>
      <c r="I49" s="110" t="s">
        <v>70</v>
      </c>
      <c r="J49" s="110"/>
      <c r="K49" s="110"/>
      <c r="L49" s="30"/>
      <c r="M49" s="29" t="s">
        <v>71</v>
      </c>
    </row>
    <row r="50" spans="2:13" ht="15.75">
      <c r="B50" s="3"/>
      <c r="L50" s="2"/>
      <c r="M50" s="2"/>
    </row>
    <row r="51" spans="2:13" ht="1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4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4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39"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  <mergeCell ref="A7:A8"/>
    <mergeCell ref="G13:G15"/>
    <mergeCell ref="F47:G47"/>
    <mergeCell ref="I47:K47"/>
    <mergeCell ref="A49:B49"/>
    <mergeCell ref="F49:G49"/>
    <mergeCell ref="I49:K49"/>
    <mergeCell ref="A21:F21"/>
    <mergeCell ref="A26:F26"/>
    <mergeCell ref="A34:F34"/>
    <mergeCell ref="A2:M3"/>
    <mergeCell ref="C8:E8"/>
    <mergeCell ref="A11:M11"/>
    <mergeCell ref="A18:M18"/>
    <mergeCell ref="A22:M22"/>
    <mergeCell ref="L48:M48"/>
    <mergeCell ref="A10:M10"/>
    <mergeCell ref="A5:I5"/>
    <mergeCell ref="A4:K4"/>
    <mergeCell ref="A17:F17"/>
    <mergeCell ref="A35:M35"/>
    <mergeCell ref="A38:F38"/>
    <mergeCell ref="A47:B47"/>
    <mergeCell ref="A41:F41"/>
    <mergeCell ref="A42:F43"/>
    <mergeCell ref="A44:F44"/>
    <mergeCell ref="A45:F45"/>
    <mergeCell ref="A46:F46"/>
    <mergeCell ref="A39:M39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2014-10-06T08:11:38Z</cp:lastPrinted>
  <dcterms:created xsi:type="dcterms:W3CDTF">2013-10-11T05:40:55Z</dcterms:created>
  <dcterms:modified xsi:type="dcterms:W3CDTF">2014-10-08T03:25:48Z</dcterms:modified>
  <cp:category/>
  <cp:version/>
  <cp:contentType/>
  <cp:contentStatus/>
</cp:coreProperties>
</file>