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ое управление\Бюджет на 2020 - 2022 годы\Для размещения на сайте проект бюджета\"/>
    </mc:Choice>
  </mc:AlternateContent>
  <bookViews>
    <workbookView xWindow="480" yWindow="108" windowWidth="10500" windowHeight="5568"/>
  </bookViews>
  <sheets>
    <sheet name="Лист1 (2)" sheetId="2" r:id="rId1"/>
  </sheets>
  <definedNames>
    <definedName name="_xlnm.Print_Titles" localSheetId="0">'Лист1 (2)'!$4:$4</definedName>
    <definedName name="_xlnm.Print_Area" localSheetId="0">'Лист1 (2)'!$A$1:$E$180</definedName>
  </definedNames>
  <calcPr calcId="162913"/>
</workbook>
</file>

<file path=xl/calcChain.xml><?xml version="1.0" encoding="utf-8"?>
<calcChain xmlns="http://schemas.openxmlformats.org/spreadsheetml/2006/main">
  <c r="D100" i="2" l="1"/>
  <c r="E7" i="2" l="1"/>
  <c r="D7" i="2"/>
  <c r="C7" i="2"/>
  <c r="E102" i="2"/>
  <c r="D102" i="2"/>
  <c r="C102" i="2"/>
  <c r="D105" i="2"/>
  <c r="C105" i="2"/>
  <c r="C108" i="2"/>
  <c r="E111" i="2"/>
  <c r="C111" i="2"/>
  <c r="D111" i="2"/>
  <c r="E115" i="2"/>
  <c r="D115" i="2"/>
  <c r="C115" i="2"/>
  <c r="E114" i="2"/>
  <c r="D114" i="2"/>
  <c r="C114" i="2"/>
  <c r="E113" i="2"/>
  <c r="D113" i="2"/>
  <c r="C113" i="2"/>
  <c r="D121" i="2"/>
  <c r="E121" i="2"/>
  <c r="D17" i="2"/>
  <c r="D172" i="2" l="1"/>
  <c r="E150" i="2" l="1"/>
  <c r="D149" i="2"/>
  <c r="C149" i="2"/>
  <c r="C148" i="2"/>
  <c r="E39" i="2"/>
  <c r="E90" i="2"/>
  <c r="E75" i="2"/>
  <c r="D75" i="2"/>
  <c r="C75" i="2"/>
  <c r="E51" i="2"/>
  <c r="D51" i="2"/>
  <c r="C51" i="2"/>
  <c r="E54" i="2"/>
  <c r="D54" i="2"/>
  <c r="D50" i="2" s="1"/>
  <c r="C54" i="2"/>
  <c r="E43" i="2"/>
  <c r="D43" i="2"/>
  <c r="C43" i="2"/>
  <c r="C55" i="2"/>
  <c r="D55" i="2"/>
  <c r="E55" i="2"/>
  <c r="E50" i="2"/>
  <c r="C50" i="2"/>
  <c r="E148" i="2" l="1"/>
  <c r="D148" i="2"/>
  <c r="E161" i="2"/>
  <c r="D161" i="2"/>
  <c r="C161" i="2"/>
  <c r="E164" i="2" l="1"/>
  <c r="D164" i="2"/>
  <c r="C164" i="2"/>
  <c r="C52" i="2" l="1"/>
  <c r="C121" i="2" l="1"/>
  <c r="C128" i="2"/>
  <c r="C135" i="2"/>
  <c r="E95" i="2"/>
  <c r="E93" i="2" s="1"/>
  <c r="D95" i="2"/>
  <c r="D93" i="2" s="1"/>
  <c r="C95" i="2"/>
  <c r="C93" i="2" s="1"/>
  <c r="C150" i="2" l="1"/>
  <c r="E149" i="2"/>
  <c r="C151" i="2"/>
  <c r="C146" i="2" l="1"/>
  <c r="E176" i="2"/>
  <c r="E174" i="2" s="1"/>
  <c r="D176" i="2"/>
  <c r="D174" i="2" s="1"/>
  <c r="C177" i="2"/>
  <c r="E179" i="2"/>
  <c r="D179" i="2"/>
  <c r="C179" i="2"/>
  <c r="C169" i="2"/>
  <c r="C167" i="2" s="1"/>
  <c r="E172" i="2"/>
  <c r="C172" i="2"/>
  <c r="C170" i="2"/>
  <c r="E177" i="2" l="1"/>
  <c r="D177" i="2"/>
  <c r="C176" i="2"/>
  <c r="C174" i="2" s="1"/>
  <c r="E169" i="2"/>
  <c r="E167" i="2" s="1"/>
  <c r="E29" i="2"/>
  <c r="D29" i="2"/>
  <c r="C29" i="2"/>
  <c r="E28" i="2"/>
  <c r="D28" i="2"/>
  <c r="C28" i="2"/>
  <c r="E33" i="2"/>
  <c r="D33" i="2"/>
  <c r="C33" i="2"/>
  <c r="E30" i="2"/>
  <c r="D30" i="2"/>
  <c r="C30" i="2"/>
  <c r="E25" i="2"/>
  <c r="D25" i="2"/>
  <c r="C25" i="2"/>
  <c r="E20" i="2"/>
  <c r="E19" i="2" s="1"/>
  <c r="D20" i="2"/>
  <c r="C20" i="2"/>
  <c r="E23" i="2"/>
  <c r="D23" i="2"/>
  <c r="C23" i="2"/>
  <c r="E21" i="2"/>
  <c r="D21" i="2"/>
  <c r="C21" i="2"/>
  <c r="C42" i="2"/>
  <c r="C39" i="2" s="1"/>
  <c r="E63" i="2"/>
  <c r="E62" i="2" s="1"/>
  <c r="D63" i="2"/>
  <c r="D62" i="2" s="1"/>
  <c r="C63" i="2"/>
  <c r="C62" i="2" s="1"/>
  <c r="E70" i="2"/>
  <c r="D70" i="2"/>
  <c r="C70" i="2"/>
  <c r="E68" i="2"/>
  <c r="D68" i="2"/>
  <c r="C68" i="2"/>
  <c r="E42" i="2"/>
  <c r="D42" i="2"/>
  <c r="D39" i="2" s="1"/>
  <c r="D90" i="2"/>
  <c r="C90" i="2"/>
  <c r="E88" i="2"/>
  <c r="D88" i="2"/>
  <c r="C88" i="2"/>
  <c r="E79" i="2"/>
  <c r="D79" i="2"/>
  <c r="D78" i="2" s="1"/>
  <c r="C79" i="2"/>
  <c r="C78" i="2" s="1"/>
  <c r="E86" i="2"/>
  <c r="D86" i="2"/>
  <c r="C86" i="2"/>
  <c r="E84" i="2"/>
  <c r="D84" i="2"/>
  <c r="C84" i="2"/>
  <c r="E82" i="2"/>
  <c r="D82" i="2"/>
  <c r="C82" i="2"/>
  <c r="E80" i="2"/>
  <c r="D80" i="2"/>
  <c r="C80" i="2"/>
  <c r="E76" i="2"/>
  <c r="D76" i="2"/>
  <c r="C76" i="2"/>
  <c r="E74" i="2"/>
  <c r="D74" i="2"/>
  <c r="C74" i="2"/>
  <c r="E60" i="2"/>
  <c r="D60" i="2"/>
  <c r="C60" i="2"/>
  <c r="E57" i="2"/>
  <c r="D57" i="2"/>
  <c r="C57" i="2"/>
  <c r="E52" i="2"/>
  <c r="D52" i="2"/>
  <c r="E47" i="2"/>
  <c r="D47" i="2"/>
  <c r="C47" i="2"/>
  <c r="E44" i="2"/>
  <c r="D44" i="2"/>
  <c r="C44" i="2"/>
  <c r="E78" i="2" l="1"/>
  <c r="E40" i="2"/>
  <c r="D41" i="2"/>
  <c r="C40" i="2"/>
  <c r="C37" i="2" s="1"/>
  <c r="C27" i="2"/>
  <c r="D27" i="2"/>
  <c r="E170" i="2"/>
  <c r="D169" i="2"/>
  <c r="D167" i="2" s="1"/>
  <c r="D40" i="2"/>
  <c r="E27" i="2"/>
  <c r="C19" i="2"/>
  <c r="D19" i="2"/>
  <c r="E41" i="2"/>
  <c r="C41" i="2"/>
  <c r="D170" i="2" l="1"/>
  <c r="E158" i="2"/>
  <c r="D158" i="2"/>
  <c r="C158" i="2"/>
  <c r="E155" i="2"/>
  <c r="D155" i="2"/>
  <c r="C155" i="2"/>
  <c r="E151" i="2"/>
  <c r="D151" i="2"/>
  <c r="E146" i="2"/>
  <c r="D150" i="2"/>
  <c r="D146" i="2" s="1"/>
  <c r="E143" i="2"/>
  <c r="D143" i="2"/>
  <c r="C143" i="2"/>
  <c r="E140" i="2"/>
  <c r="D140" i="2"/>
  <c r="C140" i="2"/>
  <c r="E137" i="2"/>
  <c r="D137" i="2"/>
  <c r="C137" i="2"/>
  <c r="E135" i="2"/>
  <c r="D135" i="2"/>
  <c r="E133" i="2"/>
  <c r="D133" i="2"/>
  <c r="C133" i="2"/>
  <c r="E131" i="2"/>
  <c r="D131" i="2"/>
  <c r="C131" i="2"/>
  <c r="E129" i="2"/>
  <c r="D129" i="2"/>
  <c r="C129" i="2"/>
  <c r="E128" i="2"/>
  <c r="D128" i="2"/>
  <c r="E127" i="2"/>
  <c r="D127" i="2"/>
  <c r="C127" i="2"/>
  <c r="E116" i="2"/>
  <c r="D116" i="2"/>
  <c r="C116" i="2"/>
  <c r="E109" i="2"/>
  <c r="D109" i="2"/>
  <c r="C109" i="2"/>
  <c r="E105" i="2"/>
  <c r="E104" i="2"/>
  <c r="D104" i="2"/>
  <c r="C104" i="2"/>
  <c r="E103" i="2"/>
  <c r="D103" i="2"/>
  <c r="C103" i="2"/>
  <c r="E98" i="2"/>
  <c r="D98" i="2"/>
  <c r="C98" i="2"/>
  <c r="E96" i="2"/>
  <c r="D96" i="2"/>
  <c r="C96" i="2"/>
  <c r="E72" i="2"/>
  <c r="D72" i="2"/>
  <c r="C72" i="2"/>
  <c r="E66" i="2"/>
  <c r="D66" i="2"/>
  <c r="C66" i="2"/>
  <c r="E16" i="2"/>
  <c r="D16" i="2"/>
  <c r="C16" i="2"/>
  <c r="E14" i="2"/>
  <c r="D14" i="2"/>
  <c r="C14" i="2"/>
  <c r="E13" i="2"/>
  <c r="D13" i="2"/>
  <c r="C13" i="2"/>
  <c r="C9" i="2" s="1"/>
  <c r="E12" i="2"/>
  <c r="D12" i="2"/>
  <c r="C12" i="2"/>
  <c r="D8" i="2" l="1"/>
  <c r="E8" i="2"/>
  <c r="C8" i="2"/>
  <c r="C5" i="2" s="1"/>
  <c r="E9" i="2"/>
  <c r="D9" i="2"/>
  <c r="E10" i="2"/>
  <c r="C10" i="2"/>
  <c r="D10" i="2"/>
  <c r="C100" i="2"/>
  <c r="E100" i="2"/>
  <c r="D125" i="2"/>
  <c r="E125" i="2"/>
  <c r="C125" i="2"/>
  <c r="D64" i="2"/>
  <c r="E5" i="2" l="1"/>
  <c r="C64" i="2"/>
  <c r="D37" i="2"/>
  <c r="E64" i="2"/>
  <c r="D5" i="2" l="1"/>
  <c r="E37" i="2"/>
</calcChain>
</file>

<file path=xl/sharedStrings.xml><?xml version="1.0" encoding="utf-8"?>
<sst xmlns="http://schemas.openxmlformats.org/spreadsheetml/2006/main" count="235" uniqueCount="131">
  <si>
    <t xml:space="preserve">Всего, </t>
  </si>
  <si>
    <t>в том числе:</t>
  </si>
  <si>
    <t>федеральный бюджет</t>
  </si>
  <si>
    <t>бюджет автономного округа</t>
  </si>
  <si>
    <t>средства местного бюджета</t>
  </si>
  <si>
    <t>1.</t>
  </si>
  <si>
    <t>Мероприятия по организации отдыха и оздоровления детей, в том числе:</t>
  </si>
  <si>
    <t>Организация отдыха и оздоровления детей, в том числе:</t>
  </si>
  <si>
    <t>2.</t>
  </si>
  <si>
    <t>Осуществление переданных отдельных государственных полномочий по финансовому обеспечению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 том числе: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</si>
  <si>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муниципального образования, в том числе:</t>
  </si>
  <si>
    <t>Субвенция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образования, в том числе:</t>
  </si>
  <si>
    <t>3.</t>
  </si>
  <si>
    <t>Выплата пособий детям-сиротам и детям, оставшимся без попечения родителей, лицам из числа детей-сирот и детей, оставшихся без попечения родителей, усыновителям, а также вознаграждений  приемным родителям, в том числе:</t>
  </si>
  <si>
    <t>4.</t>
  </si>
  <si>
    <t xml:space="preserve">в том числе: </t>
  </si>
  <si>
    <t>Развитие материально – технической базы учреждений культуры, в том числе:</t>
  </si>
  <si>
    <t>5.</t>
  </si>
  <si>
    <t>6.</t>
  </si>
  <si>
    <t>Проведение и участие в мероприятиях гражданско - патриотического направления, в том числе:</t>
  </si>
  <si>
    <t>7.</t>
  </si>
  <si>
    <t>средства федерального бюджета</t>
  </si>
  <si>
    <t xml:space="preserve">бюджет автономного округа </t>
  </si>
  <si>
    <t>2020 год</t>
  </si>
  <si>
    <t>№ 
п/п</t>
  </si>
  <si>
    <t>1.1.</t>
  </si>
  <si>
    <t>2.1.</t>
  </si>
  <si>
    <t>2.2.</t>
  </si>
  <si>
    <t>2.3.</t>
  </si>
  <si>
    <t>2.4.</t>
  </si>
  <si>
    <t>2.1.1.</t>
  </si>
  <si>
    <t>2.1.2.</t>
  </si>
  <si>
    <t>2.2.1.</t>
  </si>
  <si>
    <t>2.5.</t>
  </si>
  <si>
    <t>3.1.</t>
  </si>
  <si>
    <t>3.2.</t>
  </si>
  <si>
    <t>4.1.</t>
  </si>
  <si>
    <t>4.2.</t>
  </si>
  <si>
    <t>5.1.</t>
  </si>
  <si>
    <t>6.1.</t>
  </si>
  <si>
    <t>6.2.</t>
  </si>
  <si>
    <t>6.3.</t>
  </si>
  <si>
    <t>6.4.</t>
  </si>
  <si>
    <t>6.5.</t>
  </si>
  <si>
    <t>7.1.</t>
  </si>
  <si>
    <t>7.2.</t>
  </si>
  <si>
    <t>7.3.</t>
  </si>
  <si>
    <t>Развитие материально – технической базы учреждений физической культуры и спорта, в том числе:</t>
  </si>
  <si>
    <t>(тыс. рублей)</t>
  </si>
  <si>
    <t>Обеспечение дополнительных гарантий прав на жилое помещение детей-сирот и детей, оставшихся без попечения родителей, лиц из числа детей-сирот, детей, оставшихся без попечения родителей, в том числе:</t>
  </si>
  <si>
    <t>2.1.3.</t>
  </si>
  <si>
    <t>2.2.2.</t>
  </si>
  <si>
    <t>2.2.3.</t>
  </si>
  <si>
    <t>2.2.4.</t>
  </si>
  <si>
    <t>Финансовое и организационно-методическое обеспечение функционирования и модернизации муниципальной системы образования, в том числе:</t>
  </si>
  <si>
    <t>Обеспечение комплексной безопасности образовательных учреждений, в том числе:</t>
  </si>
  <si>
    <t>Приложение 5 к пояснительной записке
           к пояснительной записке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</si>
  <si>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 том числе:</t>
  </si>
  <si>
    <t>2021 год</t>
  </si>
  <si>
    <t>Развитие системы дошкольного и общего образования, в том числе: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</si>
  <si>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том числе:</t>
  </si>
  <si>
    <t>местный бюджет</t>
  </si>
  <si>
    <t>2.1.4.</t>
  </si>
  <si>
    <t xml:space="preserve">Финансовое обеспечение мероприятий по организации питания обучающихся негосударственных общеобразовательных организаций, в том числе: </t>
  </si>
  <si>
    <t>2.1.5.</t>
  </si>
  <si>
    <t xml:space="preserve">Осуществление переданных отдельных государственных полномочий по финансовому обеспечению получения дошкольного образования в частных организациях, осуществляющих образовательную деятельность по реализации образовательных программ дошкольного образования, в том числе: </t>
  </si>
  <si>
    <t>2.1.6.</t>
  </si>
  <si>
    <t>Развитие вариативности воспитательных систем и технологий, нацеленных на формирование индивидуальной траектории развития личности ребенка с учетом его потребностей, интересов и способностей, в том числе:</t>
  </si>
  <si>
    <t>Обеспечение предоставления муниципальных услуг по реализации дополнительных образовательных программ, в том числе:</t>
  </si>
  <si>
    <t>Формирование эффективной системы выявления, поддержки и развития способностей и талантов у детей и молодежи, в том числе:</t>
  </si>
  <si>
    <t>Проведение и организация Всероссийской олимпиады школьников, в том числе:</t>
  </si>
  <si>
    <t>Формирование системы профессиональных конкурсов в целях предоставления гражданам возможностей для профессионального и карьерного роста, в том числе:</t>
  </si>
  <si>
    <t>2.4.1.</t>
  </si>
  <si>
    <t>2.5.1.</t>
  </si>
  <si>
    <t>Транспортное обеспечение образовательных учреждений, в том числе:</t>
  </si>
  <si>
    <t>2.5.2.</t>
  </si>
  <si>
    <t>Текущий ремонт зданий и сооружений</t>
  </si>
  <si>
    <t>2.5.3.</t>
  </si>
  <si>
    <t>Устранение предписаний надзорных органов</t>
  </si>
  <si>
    <t>2.5.4.</t>
  </si>
  <si>
    <t>Мероприятия по антитеррористической безопасности</t>
  </si>
  <si>
    <t>2.6.</t>
  </si>
  <si>
    <t>Развитие материально-технической базы образовательных организаций</t>
  </si>
  <si>
    <t>2.7.</t>
  </si>
  <si>
    <t>Проектирование, строительство (реконструкция), приобретение объектов, предназначенных для размещения муниципальных образовательных организаций</t>
  </si>
  <si>
    <t>Организация сопровождения детей до места отдыха и обратно, в том числе:</t>
  </si>
  <si>
    <t>Организация деятельности по кадровому сопровождению отдыха и оздоровления детей, в том числе:</t>
  </si>
  <si>
    <t>Организация курсов повышения квалификации педагогов по теме «Детский оздоровительный отдых», в том числе:</t>
  </si>
  <si>
    <t>Организация деятельности по обеспечению безопасных условий при организации отдыха и оздоровления детей, в том числе:</t>
  </si>
  <si>
    <t>Организация деятельности лагерей с дневным пребыванием детей на базе учреждений и организаций города Югорска, в том числе:</t>
  </si>
  <si>
    <t>Оплата стоимости питания детей школьного возраста в оздоровительных лагерях с дневным пребыванием детей, в том числе:</t>
  </si>
  <si>
    <t>Обеспечение деятельности лагерей на базе образовательных учреждений, в том числе:</t>
  </si>
  <si>
    <t>Обеспечение условий инвалидам для беспрепятственного доступа к объектам социальной инфраструктуры посредством проведения комплекса мероприятий по дооборудованию и адаптации объектов, в том числе:</t>
  </si>
  <si>
    <t>Обеспечение доступности предоставляемых инвалидам услуг с учетом имеющихся у них нарушений, в том числе 
создание условий для получения детьми-инвалидами качественного образования, в том числе:</t>
  </si>
  <si>
    <t>Улучшение жилищных условий ветеранов Великой Отечественной войны, в том числе:</t>
  </si>
  <si>
    <t>Предоставление субсидий молодым семьям  на улучшение жилищных условий,  в том числе: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</si>
  <si>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в том числе:</t>
  </si>
  <si>
    <t>Приобретение жилых помещений, в том числе:</t>
  </si>
  <si>
    <t>Поддержка общественных молодежных инициатив, волонтерского движения, в том числе:</t>
  </si>
  <si>
    <t>Организация  общественных работ для незанятых трудовой деятельностью и безработных граждан, временного трудоустройства безработных граждан, испытывающих трудности в поиске работы, создание рабочих мест для трудоустройства отдельных категорий граждан, в том числе:</t>
  </si>
  <si>
    <t>Организация временного трудоустройства несовершеннолетних в возрасте от 14 до 18 лет в свободное от учебы время и молодежных трудовых отрядов,  в том числе:</t>
  </si>
  <si>
    <t>Организация временного трудоустройства выпускников профессиональных образовательных организаций и образовательных организаций высшего образования в возрасте до 25 лет, в том числе:</t>
  </si>
  <si>
    <t>7.4.</t>
  </si>
  <si>
    <t>8.</t>
  </si>
  <si>
    <t>8.1.</t>
  </si>
  <si>
    <t>9.</t>
  </si>
  <si>
    <t>9.1.</t>
  </si>
  <si>
    <t>9.1.1.</t>
  </si>
  <si>
    <t>Муниципальная программа города Югорска «Отдых и оздоровление детей», всего</t>
  </si>
  <si>
    <t>Муниципальная программа города Югорска «Развитие образования», всего</t>
  </si>
  <si>
    <t>Муниципальная программа города Югорска «Социально-экономическое развитие и муниципальное управление», всего</t>
  </si>
  <si>
    <t>Муниципальная программа города Югорска «Культурное пространство», всего</t>
  </si>
  <si>
    <t>Муниципальная программа города Югорска «Развитие физической культуры и спорта», всего</t>
  </si>
  <si>
    <t>Муниципальная программа города Югорска «Молодежная политика и организация временного трудоустройства», всего</t>
  </si>
  <si>
    <t>Муниципальная программа города Югорска «Развитие жилищной сферы», всего</t>
  </si>
  <si>
    <t>Муниципальная программа города Югорска «Доступная среда», всего</t>
  </si>
  <si>
    <t>Муниципальная программа города Югорска «Охрана окружающей среды, использование и защита городских лесов», всего</t>
  </si>
  <si>
    <t>Субсидия на финансовое обеспечение муниципального задания на выполнение работ в сфере молодежной политики, в том числе:</t>
  </si>
  <si>
    <t>Субсидия на финансовое обеспечение муниципального задания на оказание услуг (выполнение работ) в сфере физической культуры и спорта, в том числе:</t>
  </si>
  <si>
    <t>7.5.</t>
  </si>
  <si>
    <t>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законодательством", в том числе:</t>
  </si>
  <si>
    <t>Финансовое обеспечение мероприятий по организации питания обучающихся муниципальных и негосударственных общеобразовательных организаций, в том числе:</t>
  </si>
  <si>
    <t>2022 год</t>
  </si>
  <si>
    <t>Информация об объемах бюджетных ассигнований, 
направляемых на поддержку семьи и детей, 
предусмотренных в проекте бюджета города Югорска 
на 2020 год и на плановый период 2021 и 2022 годов</t>
  </si>
  <si>
    <t>Организация, проведение и участие в мероприятиях, в том числе:</t>
  </si>
  <si>
    <t>5.2.</t>
  </si>
  <si>
    <t>Реализация программы персонифицированного финансирования дополнительного образования детей, в том числе:</t>
  </si>
  <si>
    <t>Субсидии на финансовое обеспечение муниципального задания на оказание муниципальных услуг (выполнение работ) в области культуры и искусства, в том числе:</t>
  </si>
  <si>
    <t>Проведение мероприятий в рамках Международной экологической акции «Спасти и сохранить» среди учащихся образовательных учреждений города Югорска, в том числе:</t>
  </si>
  <si>
    <t>Организация и развитие системы экологического образования, просвещения и формирования экологической культуры</t>
  </si>
  <si>
    <t>Наименование мероприятия/       направление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</si>
</sst>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164" fontId="3" fillId="0" borderId="1" xfId="1" applyNumberFormat="1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16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vertical="top" wrapText="1"/>
    </xf>
    <xf numFmtId="164" fontId="1" fillId="0" borderId="0" xfId="0" applyNumberFormat="1" applyFont="1" applyFill="1"/>
    <xf numFmtId="16" fontId="2" fillId="3" borderId="1" xfId="0" applyNumberFormat="1" applyFont="1" applyFill="1" applyBorder="1" applyAlignment="1">
      <alignment horizontal="center" vertical="center" wrapText="1"/>
    </xf>
    <xf numFmtId="16" fontId="3" fillId="3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>
      <alignment wrapText="1" shrinkToFit="1"/>
    </xf>
    <xf numFmtId="14" fontId="2" fillId="0" borderId="3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165" fontId="1" fillId="0" borderId="0" xfId="0" applyNumberFormat="1" applyFont="1" applyFill="1"/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vertical="top" wrapText="1"/>
    </xf>
    <xf numFmtId="164" fontId="3" fillId="0" borderId="4" xfId="1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wrapText="1"/>
    </xf>
    <xf numFmtId="164" fontId="4" fillId="0" borderId="5" xfId="0" applyNumberFormat="1" applyFont="1" applyFill="1" applyBorder="1" applyAlignment="1">
      <alignment horizontal="center" wrapText="1"/>
    </xf>
    <xf numFmtId="16" fontId="3" fillId="0" borderId="2" xfId="0" applyNumberFormat="1" applyFont="1" applyFill="1" applyBorder="1" applyAlignment="1">
      <alignment horizontal="left" vertical="center" wrapText="1"/>
    </xf>
    <xf numFmtId="16" fontId="3" fillId="0" borderId="3" xfId="0" applyNumberFormat="1" applyFont="1" applyFill="1" applyBorder="1" applyAlignment="1">
      <alignment horizontal="left" vertical="center" wrapText="1"/>
    </xf>
    <xf numFmtId="14" fontId="3" fillId="0" borderId="2" xfId="0" applyNumberFormat="1" applyFont="1" applyFill="1" applyBorder="1" applyAlignment="1">
      <alignment horizontal="left" vertical="center" wrapText="1"/>
    </xf>
    <xf numFmtId="14" fontId="3" fillId="0" borderId="3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4" fillId="3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1"/>
  <sheetViews>
    <sheetView tabSelected="1" view="pageBreakPreview" zoomScale="90" zoomScaleNormal="85" zoomScaleSheetLayoutView="90" workbookViewId="0">
      <selection activeCell="A4" sqref="A4"/>
    </sheetView>
  </sheetViews>
  <sheetFormatPr defaultColWidth="8.88671875" defaultRowHeight="15.6" x14ac:dyDescent="0.3"/>
  <cols>
    <col min="1" max="1" width="11" style="3" bestFit="1" customWidth="1"/>
    <col min="2" max="2" width="43.33203125" style="2" customWidth="1"/>
    <col min="3" max="5" width="13.6640625" style="2" customWidth="1"/>
    <col min="6" max="7" width="11.88671875" style="2" bestFit="1" customWidth="1"/>
    <col min="8" max="8" width="12.44140625" style="2" customWidth="1"/>
    <col min="9" max="9" width="11.5546875" style="2" customWidth="1"/>
    <col min="10" max="16384" width="8.88671875" style="2"/>
  </cols>
  <sheetData>
    <row r="1" spans="1:8" x14ac:dyDescent="0.3">
      <c r="A1" s="45" t="s">
        <v>56</v>
      </c>
      <c r="B1" s="46"/>
      <c r="C1" s="46"/>
      <c r="D1" s="46"/>
      <c r="E1" s="46"/>
    </row>
    <row r="2" spans="1:8" ht="72.599999999999994" customHeight="1" x14ac:dyDescent="0.3">
      <c r="A2" s="47" t="s">
        <v>123</v>
      </c>
      <c r="B2" s="48"/>
      <c r="C2" s="48"/>
      <c r="D2" s="48"/>
      <c r="E2" s="48"/>
    </row>
    <row r="3" spans="1:8" x14ac:dyDescent="0.3">
      <c r="A3" s="49" t="s">
        <v>48</v>
      </c>
      <c r="B3" s="49"/>
      <c r="C3" s="49"/>
      <c r="D3" s="49"/>
      <c r="E3" s="49"/>
    </row>
    <row r="4" spans="1:8" ht="31.2" x14ac:dyDescent="0.3">
      <c r="A4" s="25" t="s">
        <v>24</v>
      </c>
      <c r="B4" s="25" t="s">
        <v>130</v>
      </c>
      <c r="C4" s="25" t="s">
        <v>23</v>
      </c>
      <c r="D4" s="25" t="s">
        <v>58</v>
      </c>
      <c r="E4" s="25" t="s">
        <v>122</v>
      </c>
    </row>
    <row r="5" spans="1:8" x14ac:dyDescent="0.3">
      <c r="A5" s="36" t="s">
        <v>0</v>
      </c>
      <c r="B5" s="36"/>
      <c r="C5" s="35">
        <f>SUM(C7:C9)</f>
        <v>2151119.2000000007</v>
      </c>
      <c r="D5" s="35">
        <f t="shared" ref="D5" si="0">SUM(D7:D9)</f>
        <v>2111775.9</v>
      </c>
      <c r="E5" s="35">
        <f>SUM(E7:E9)</f>
        <v>2691337.5999999996</v>
      </c>
    </row>
    <row r="6" spans="1:8" x14ac:dyDescent="0.3">
      <c r="A6" s="36" t="s">
        <v>1</v>
      </c>
      <c r="B6" s="36"/>
      <c r="C6" s="35"/>
      <c r="D6" s="35"/>
      <c r="E6" s="35"/>
      <c r="F6" s="13"/>
      <c r="G6" s="13"/>
      <c r="H6" s="13"/>
    </row>
    <row r="7" spans="1:8" x14ac:dyDescent="0.3">
      <c r="A7" s="36" t="s">
        <v>2</v>
      </c>
      <c r="B7" s="36"/>
      <c r="C7" s="7">
        <f>C148+C113+C102</f>
        <v>1346.5</v>
      </c>
      <c r="D7" s="7">
        <f t="shared" ref="D7:E7" si="1">D148+D113+D102</f>
        <v>13651.8</v>
      </c>
      <c r="E7" s="7">
        <f t="shared" si="1"/>
        <v>6195.7000000000007</v>
      </c>
      <c r="F7" s="13"/>
    </row>
    <row r="8" spans="1:8" x14ac:dyDescent="0.3">
      <c r="A8" s="36" t="s">
        <v>3</v>
      </c>
      <c r="B8" s="36"/>
      <c r="C8" s="7">
        <f>C12+C39+C95+C103+C114+C127+C149</f>
        <v>1467530.2000000004</v>
      </c>
      <c r="D8" s="7">
        <f>D12+D39+D95+D103+D114+D127+D149</f>
        <v>1466109</v>
      </c>
      <c r="E8" s="7">
        <f>E12+E39+E95+E103+E114+E127+E149</f>
        <v>2053538.4</v>
      </c>
    </row>
    <row r="9" spans="1:8" x14ac:dyDescent="0.3">
      <c r="A9" s="36" t="s">
        <v>61</v>
      </c>
      <c r="B9" s="36"/>
      <c r="C9" s="7">
        <f>C13+C40+C104+C115+C128+C150+C169+C176</f>
        <v>682242.50000000012</v>
      </c>
      <c r="D9" s="7">
        <f>D13+D40+D104+D115+D128+D150+D169+D176</f>
        <v>632015.1</v>
      </c>
      <c r="E9" s="7">
        <f>E13+E40+E104+E115+E128+E150+E169+E176</f>
        <v>631603.5</v>
      </c>
      <c r="F9" s="29"/>
    </row>
    <row r="10" spans="1:8" ht="46.8" x14ac:dyDescent="0.3">
      <c r="A10" s="38" t="s">
        <v>5</v>
      </c>
      <c r="B10" s="8" t="s">
        <v>108</v>
      </c>
      <c r="C10" s="35">
        <f>SUM(C12:C13)</f>
        <v>23704.3</v>
      </c>
      <c r="D10" s="35">
        <f>SUM(D12:D13)</f>
        <v>20141</v>
      </c>
      <c r="E10" s="35">
        <f>SUM(E12:E13)</f>
        <v>20141</v>
      </c>
    </row>
    <row r="11" spans="1:8" x14ac:dyDescent="0.3">
      <c r="A11" s="38"/>
      <c r="B11" s="32" t="s">
        <v>1</v>
      </c>
      <c r="C11" s="35"/>
      <c r="D11" s="35"/>
      <c r="E11" s="35"/>
    </row>
    <row r="12" spans="1:8" x14ac:dyDescent="0.3">
      <c r="A12" s="36" t="s">
        <v>3</v>
      </c>
      <c r="B12" s="36"/>
      <c r="C12" s="7">
        <f>C17</f>
        <v>17859.099999999999</v>
      </c>
      <c r="D12" s="7">
        <f t="shared" ref="D12:E12" si="2">D17</f>
        <v>15765.3</v>
      </c>
      <c r="E12" s="7">
        <f t="shared" si="2"/>
        <v>15765.3</v>
      </c>
    </row>
    <row r="13" spans="1:8" x14ac:dyDescent="0.3">
      <c r="A13" s="36" t="s">
        <v>61</v>
      </c>
      <c r="B13" s="36"/>
      <c r="C13" s="7">
        <f>C15+C18</f>
        <v>5845.2</v>
      </c>
      <c r="D13" s="7">
        <f t="shared" ref="D13:E13" si="3">D15+D18</f>
        <v>4375.7</v>
      </c>
      <c r="E13" s="7">
        <f t="shared" si="3"/>
        <v>4375.7</v>
      </c>
    </row>
    <row r="14" spans="1:8" ht="31.2" hidden="1" x14ac:dyDescent="0.3">
      <c r="A14" s="10" t="s">
        <v>25</v>
      </c>
      <c r="B14" s="32" t="s">
        <v>6</v>
      </c>
      <c r="C14" s="11">
        <f>C15</f>
        <v>0</v>
      </c>
      <c r="D14" s="11">
        <f>D15</f>
        <v>0</v>
      </c>
      <c r="E14" s="11">
        <f>E15</f>
        <v>0</v>
      </c>
    </row>
    <row r="15" spans="1:8" hidden="1" x14ac:dyDescent="0.3">
      <c r="A15" s="36" t="s">
        <v>4</v>
      </c>
      <c r="B15" s="36"/>
      <c r="C15" s="7">
        <v>0</v>
      </c>
      <c r="D15" s="7">
        <v>0</v>
      </c>
      <c r="E15" s="7">
        <v>0</v>
      </c>
    </row>
    <row r="16" spans="1:8" ht="31.2" x14ac:dyDescent="0.3">
      <c r="A16" s="10" t="s">
        <v>25</v>
      </c>
      <c r="B16" s="32" t="s">
        <v>7</v>
      </c>
      <c r="C16" s="11">
        <f>SUM(C17:C18)</f>
        <v>23704.3</v>
      </c>
      <c r="D16" s="11">
        <f>SUM(D17:D18)</f>
        <v>20141</v>
      </c>
      <c r="E16" s="11">
        <f>SUM(E17:E18)</f>
        <v>20141</v>
      </c>
    </row>
    <row r="17" spans="1:8" x14ac:dyDescent="0.3">
      <c r="A17" s="36" t="s">
        <v>3</v>
      </c>
      <c r="B17" s="36"/>
      <c r="C17" s="7">
        <v>17859.099999999999</v>
      </c>
      <c r="D17" s="7">
        <f>15765.3</f>
        <v>15765.3</v>
      </c>
      <c r="E17" s="7">
        <v>15765.3</v>
      </c>
    </row>
    <row r="18" spans="1:8" x14ac:dyDescent="0.3">
      <c r="A18" s="36" t="s">
        <v>61</v>
      </c>
      <c r="B18" s="36"/>
      <c r="C18" s="7">
        <v>5845.2</v>
      </c>
      <c r="D18" s="7">
        <v>4375.7</v>
      </c>
      <c r="E18" s="7">
        <v>4375.7</v>
      </c>
    </row>
    <row r="19" spans="1:8" ht="46.8" hidden="1" x14ac:dyDescent="0.3">
      <c r="A19" s="16"/>
      <c r="B19" s="32" t="s">
        <v>86</v>
      </c>
      <c r="C19" s="7">
        <f>C20</f>
        <v>170</v>
      </c>
      <c r="D19" s="7">
        <f t="shared" ref="D19:E19" si="4">D20</f>
        <v>170</v>
      </c>
      <c r="E19" s="7">
        <f t="shared" si="4"/>
        <v>170</v>
      </c>
      <c r="F19" s="13"/>
      <c r="G19" s="13"/>
      <c r="H19" s="13"/>
    </row>
    <row r="20" spans="1:8" hidden="1" x14ac:dyDescent="0.3">
      <c r="A20" s="37" t="s">
        <v>61</v>
      </c>
      <c r="B20" s="37"/>
      <c r="C20" s="7">
        <f>C22+C24</f>
        <v>170</v>
      </c>
      <c r="D20" s="7">
        <f t="shared" ref="D20:E20" si="5">D22+D24</f>
        <v>170</v>
      </c>
      <c r="E20" s="7">
        <f t="shared" si="5"/>
        <v>170</v>
      </c>
      <c r="F20" s="13"/>
      <c r="G20" s="13"/>
      <c r="H20" s="13"/>
    </row>
    <row r="21" spans="1:8" ht="31.2" hidden="1" x14ac:dyDescent="0.3">
      <c r="A21" s="16"/>
      <c r="B21" s="5" t="s">
        <v>85</v>
      </c>
      <c r="C21" s="17">
        <f>C22</f>
        <v>70</v>
      </c>
      <c r="D21" s="17">
        <f t="shared" ref="D21:E21" si="6">D22</f>
        <v>70</v>
      </c>
      <c r="E21" s="17">
        <f t="shared" si="6"/>
        <v>70</v>
      </c>
      <c r="F21" s="13"/>
      <c r="G21" s="13"/>
      <c r="H21" s="13"/>
    </row>
    <row r="22" spans="1:8" hidden="1" x14ac:dyDescent="0.3">
      <c r="A22" s="37" t="s">
        <v>61</v>
      </c>
      <c r="B22" s="37"/>
      <c r="C22" s="7">
        <v>70</v>
      </c>
      <c r="D22" s="7">
        <v>70</v>
      </c>
      <c r="E22" s="7">
        <v>70</v>
      </c>
    </row>
    <row r="23" spans="1:8" ht="49.2" hidden="1" customHeight="1" x14ac:dyDescent="0.3">
      <c r="A23" s="16"/>
      <c r="B23" s="5" t="s">
        <v>87</v>
      </c>
      <c r="C23" s="17">
        <f>C24</f>
        <v>100</v>
      </c>
      <c r="D23" s="17">
        <f t="shared" ref="D23:E23" si="7">D24</f>
        <v>100</v>
      </c>
      <c r="E23" s="17">
        <f t="shared" si="7"/>
        <v>100</v>
      </c>
    </row>
    <row r="24" spans="1:8" hidden="1" x14ac:dyDescent="0.3">
      <c r="A24" s="37" t="s">
        <v>61</v>
      </c>
      <c r="B24" s="37"/>
      <c r="C24" s="7">
        <v>100</v>
      </c>
      <c r="D24" s="7">
        <v>100</v>
      </c>
      <c r="E24" s="7">
        <v>100</v>
      </c>
    </row>
    <row r="25" spans="1:8" ht="48" hidden="1" customHeight="1" x14ac:dyDescent="0.3">
      <c r="A25" s="18"/>
      <c r="B25" s="31" t="s">
        <v>88</v>
      </c>
      <c r="C25" s="7">
        <f>C26</f>
        <v>487</v>
      </c>
      <c r="D25" s="7">
        <f t="shared" ref="D25:E25" si="8">D26</f>
        <v>468.7</v>
      </c>
      <c r="E25" s="7">
        <f t="shared" si="8"/>
        <v>468.7</v>
      </c>
    </row>
    <row r="26" spans="1:8" hidden="1" x14ac:dyDescent="0.3">
      <c r="A26" s="37" t="s">
        <v>61</v>
      </c>
      <c r="B26" s="37"/>
      <c r="C26" s="7">
        <v>487</v>
      </c>
      <c r="D26" s="7">
        <v>468.7</v>
      </c>
      <c r="E26" s="7">
        <v>468.7</v>
      </c>
    </row>
    <row r="27" spans="1:8" ht="60.6" hidden="1" customHeight="1" x14ac:dyDescent="0.3">
      <c r="A27" s="18"/>
      <c r="B27" s="31" t="s">
        <v>89</v>
      </c>
      <c r="C27" s="7">
        <f>C28+C29</f>
        <v>6024</v>
      </c>
      <c r="D27" s="7">
        <f t="shared" ref="D27:E27" si="9">D28+D29</f>
        <v>6024</v>
      </c>
      <c r="E27" s="7">
        <f t="shared" si="9"/>
        <v>6024</v>
      </c>
    </row>
    <row r="28" spans="1:8" hidden="1" x14ac:dyDescent="0.3">
      <c r="A28" s="36" t="s">
        <v>3</v>
      </c>
      <c r="B28" s="36"/>
      <c r="C28" s="7">
        <f>C31</f>
        <v>4466.8999999999996</v>
      </c>
      <c r="D28" s="7">
        <f t="shared" ref="D28:E28" si="10">D31</f>
        <v>4466.8999999999996</v>
      </c>
      <c r="E28" s="7">
        <f t="shared" si="10"/>
        <v>4466.8999999999996</v>
      </c>
    </row>
    <row r="29" spans="1:8" hidden="1" x14ac:dyDescent="0.3">
      <c r="A29" s="37" t="s">
        <v>61</v>
      </c>
      <c r="B29" s="37"/>
      <c r="C29" s="7">
        <f>C32+C34</f>
        <v>1557.1</v>
      </c>
      <c r="D29" s="7">
        <f t="shared" ref="D29:E29" si="11">D32+D34</f>
        <v>1557.1</v>
      </c>
      <c r="E29" s="7">
        <f t="shared" si="11"/>
        <v>1557.1</v>
      </c>
    </row>
    <row r="30" spans="1:8" ht="62.4" hidden="1" x14ac:dyDescent="0.3">
      <c r="A30" s="18"/>
      <c r="B30" s="19" t="s">
        <v>90</v>
      </c>
      <c r="C30" s="17">
        <f>C32+C31</f>
        <v>5803.4</v>
      </c>
      <c r="D30" s="17">
        <f t="shared" ref="D30:E30" si="12">D32+D31</f>
        <v>5803.4</v>
      </c>
      <c r="E30" s="17">
        <f t="shared" si="12"/>
        <v>5803.4</v>
      </c>
    </row>
    <row r="31" spans="1:8" hidden="1" x14ac:dyDescent="0.3">
      <c r="A31" s="36" t="s">
        <v>3</v>
      </c>
      <c r="B31" s="36"/>
      <c r="C31" s="7">
        <v>4466.8999999999996</v>
      </c>
      <c r="D31" s="7">
        <v>4466.8999999999996</v>
      </c>
      <c r="E31" s="7">
        <v>4466.8999999999996</v>
      </c>
    </row>
    <row r="32" spans="1:8" hidden="1" x14ac:dyDescent="0.3">
      <c r="A32" s="37" t="s">
        <v>61</v>
      </c>
      <c r="B32" s="37"/>
      <c r="C32" s="7">
        <v>1336.5</v>
      </c>
      <c r="D32" s="7">
        <v>1336.5</v>
      </c>
      <c r="E32" s="7">
        <v>1336.5</v>
      </c>
    </row>
    <row r="33" spans="1:5" ht="46.8" hidden="1" x14ac:dyDescent="0.3">
      <c r="A33" s="18"/>
      <c r="B33" s="19" t="s">
        <v>91</v>
      </c>
      <c r="C33" s="17">
        <f>C34</f>
        <v>220.6</v>
      </c>
      <c r="D33" s="17">
        <f t="shared" ref="D33:E33" si="13">D34</f>
        <v>220.6</v>
      </c>
      <c r="E33" s="17">
        <f t="shared" si="13"/>
        <v>220.6</v>
      </c>
    </row>
    <row r="34" spans="1:5" hidden="1" x14ac:dyDescent="0.3">
      <c r="A34" s="37" t="s">
        <v>61</v>
      </c>
      <c r="B34" s="37"/>
      <c r="C34" s="7">
        <v>220.6</v>
      </c>
      <c r="D34" s="7">
        <v>220.6</v>
      </c>
      <c r="E34" s="7">
        <v>220.6</v>
      </c>
    </row>
    <row r="35" spans="1:5" hidden="1" x14ac:dyDescent="0.3">
      <c r="A35" s="31"/>
      <c r="B35" s="31"/>
      <c r="C35" s="7"/>
      <c r="D35" s="7"/>
      <c r="E35" s="7"/>
    </row>
    <row r="36" spans="1:5" hidden="1" x14ac:dyDescent="0.3">
      <c r="A36" s="31"/>
      <c r="B36" s="31"/>
      <c r="C36" s="7"/>
      <c r="D36" s="7"/>
      <c r="E36" s="7"/>
    </row>
    <row r="37" spans="1:5" ht="31.95" customHeight="1" x14ac:dyDescent="0.3">
      <c r="A37" s="38" t="s">
        <v>8</v>
      </c>
      <c r="B37" s="8" t="s">
        <v>109</v>
      </c>
      <c r="C37" s="35">
        <f>SUM(C39:C40)</f>
        <v>1557606.3999999999</v>
      </c>
      <c r="D37" s="35">
        <f t="shared" ref="D37:E37" si="14">SUM(D39:D40)</f>
        <v>1530057.9</v>
      </c>
      <c r="E37" s="35">
        <f t="shared" si="14"/>
        <v>2147966.5</v>
      </c>
    </row>
    <row r="38" spans="1:5" x14ac:dyDescent="0.3">
      <c r="A38" s="38"/>
      <c r="B38" s="32" t="s">
        <v>1</v>
      </c>
      <c r="C38" s="35"/>
      <c r="D38" s="35"/>
      <c r="E38" s="35"/>
    </row>
    <row r="39" spans="1:5" x14ac:dyDescent="0.3">
      <c r="A39" s="36" t="s">
        <v>3</v>
      </c>
      <c r="B39" s="36"/>
      <c r="C39" s="7">
        <f>C42+C75</f>
        <v>1309657.8999999999</v>
      </c>
      <c r="D39" s="7">
        <f>D42+D75</f>
        <v>1307077.8999999999</v>
      </c>
      <c r="E39" s="7">
        <f>E42+E75+E91</f>
        <v>1894849.5</v>
      </c>
    </row>
    <row r="40" spans="1:5" x14ac:dyDescent="0.3">
      <c r="A40" s="36" t="s">
        <v>61</v>
      </c>
      <c r="B40" s="36"/>
      <c r="C40" s="7">
        <f>C43+C63+C73+C79+C89+C92</f>
        <v>247948.5</v>
      </c>
      <c r="D40" s="7">
        <f>D43+D63+D73+D79+D89+D92</f>
        <v>222980</v>
      </c>
      <c r="E40" s="7">
        <f>E43+E63+E73+E79+E89+E92</f>
        <v>253117</v>
      </c>
    </row>
    <row r="41" spans="1:5" ht="36" customHeight="1" x14ac:dyDescent="0.3">
      <c r="A41" s="10" t="s">
        <v>26</v>
      </c>
      <c r="B41" s="32" t="s">
        <v>59</v>
      </c>
      <c r="C41" s="11">
        <f>C43+C42</f>
        <v>1462302.9</v>
      </c>
      <c r="D41" s="11">
        <f t="shared" ref="D41:E41" si="15">D43+D42</f>
        <v>1458102.9</v>
      </c>
      <c r="E41" s="11">
        <f t="shared" si="15"/>
        <v>1457272.9</v>
      </c>
    </row>
    <row r="42" spans="1:5" ht="18" customHeight="1" x14ac:dyDescent="0.3">
      <c r="A42" s="43" t="s">
        <v>3</v>
      </c>
      <c r="B42" s="44"/>
      <c r="C42" s="7">
        <f>C45+C48+C56+C58+C61+C51+C53</f>
        <v>1283902.8999999999</v>
      </c>
      <c r="D42" s="7">
        <f>D45+D48+D56+D58+D61+D51+D53</f>
        <v>1283902.8999999999</v>
      </c>
      <c r="E42" s="7">
        <f>E45+E48+E56+E58+E61+E51+E53</f>
        <v>1283872.8999999999</v>
      </c>
    </row>
    <row r="43" spans="1:5" x14ac:dyDescent="0.3">
      <c r="A43" s="37" t="s">
        <v>61</v>
      </c>
      <c r="B43" s="37"/>
      <c r="C43" s="7">
        <f>C46+C49+C59+C54</f>
        <v>178400</v>
      </c>
      <c r="D43" s="7">
        <f>D46+D49+D59+D54</f>
        <v>174200</v>
      </c>
      <c r="E43" s="7">
        <f>E46+E49+E59+E54</f>
        <v>173400</v>
      </c>
    </row>
    <row r="44" spans="1:5" ht="93.6" customHeight="1" x14ac:dyDescent="0.3">
      <c r="A44" s="4" t="s">
        <v>30</v>
      </c>
      <c r="B44" s="5" t="s">
        <v>60</v>
      </c>
      <c r="C44" s="6">
        <f>C46+C45</f>
        <v>332157.09999999998</v>
      </c>
      <c r="D44" s="6">
        <f t="shared" ref="D44:E44" si="16">D46+D45</f>
        <v>331157.09999999998</v>
      </c>
      <c r="E44" s="6">
        <f t="shared" si="16"/>
        <v>330727.09999999998</v>
      </c>
    </row>
    <row r="45" spans="1:5" ht="16.2" customHeight="1" x14ac:dyDescent="0.3">
      <c r="A45" s="43" t="s">
        <v>3</v>
      </c>
      <c r="B45" s="44"/>
      <c r="C45" s="20">
        <v>265757.09999999998</v>
      </c>
      <c r="D45" s="20">
        <v>265757.09999999998</v>
      </c>
      <c r="E45" s="20">
        <v>265727.09999999998</v>
      </c>
    </row>
    <row r="46" spans="1:5" x14ac:dyDescent="0.3">
      <c r="A46" s="37" t="s">
        <v>61</v>
      </c>
      <c r="B46" s="37"/>
      <c r="C46" s="21">
        <v>66400</v>
      </c>
      <c r="D46" s="21">
        <v>65400</v>
      </c>
      <c r="E46" s="21">
        <v>65000</v>
      </c>
    </row>
    <row r="47" spans="1:5" ht="124.8" x14ac:dyDescent="0.3">
      <c r="A47" s="4" t="s">
        <v>31</v>
      </c>
      <c r="B47" s="5" t="s">
        <v>57</v>
      </c>
      <c r="C47" s="6">
        <f>C49+C48</f>
        <v>1028986.3</v>
      </c>
      <c r="D47" s="6">
        <f t="shared" ref="D47:E47" si="17">D49+D48</f>
        <v>1027986.3</v>
      </c>
      <c r="E47" s="6">
        <f t="shared" si="17"/>
        <v>1027586.3</v>
      </c>
    </row>
    <row r="48" spans="1:5" x14ac:dyDescent="0.3">
      <c r="A48" s="43" t="s">
        <v>3</v>
      </c>
      <c r="B48" s="44"/>
      <c r="C48" s="7">
        <v>930586.3</v>
      </c>
      <c r="D48" s="7">
        <v>930586.3</v>
      </c>
      <c r="E48" s="7">
        <v>930586.3</v>
      </c>
    </row>
    <row r="49" spans="1:5" x14ac:dyDescent="0.3">
      <c r="A49" s="36" t="s">
        <v>61</v>
      </c>
      <c r="B49" s="36"/>
      <c r="C49" s="7">
        <v>98400</v>
      </c>
      <c r="D49" s="7">
        <v>97400</v>
      </c>
      <c r="E49" s="7">
        <v>97000</v>
      </c>
    </row>
    <row r="50" spans="1:5" ht="78" x14ac:dyDescent="0.3">
      <c r="A50" s="4" t="s">
        <v>50</v>
      </c>
      <c r="B50" s="5" t="s">
        <v>121</v>
      </c>
      <c r="C50" s="6">
        <f>C51+C54</f>
        <v>61709.1</v>
      </c>
      <c r="D50" s="6">
        <f>D51+D54</f>
        <v>59709.1</v>
      </c>
      <c r="E50" s="6">
        <f>E51+E54</f>
        <v>59709.1</v>
      </c>
    </row>
    <row r="51" spans="1:5" ht="15.6" customHeight="1" x14ac:dyDescent="0.3">
      <c r="A51" s="43" t="s">
        <v>3</v>
      </c>
      <c r="B51" s="44"/>
      <c r="C51" s="7">
        <f>47962.1+1747</f>
        <v>49709.1</v>
      </c>
      <c r="D51" s="7">
        <f>47962.1+1747</f>
        <v>49709.1</v>
      </c>
      <c r="E51" s="7">
        <f>47962.1+1747</f>
        <v>49709.1</v>
      </c>
    </row>
    <row r="52" spans="1:5" ht="63.6" hidden="1" customHeight="1" x14ac:dyDescent="0.3">
      <c r="A52" s="4" t="s">
        <v>62</v>
      </c>
      <c r="B52" s="22" t="s">
        <v>63</v>
      </c>
      <c r="C52" s="6">
        <f>C53</f>
        <v>0</v>
      </c>
      <c r="D52" s="6">
        <f t="shared" ref="D52:E52" si="18">D53</f>
        <v>0</v>
      </c>
      <c r="E52" s="6">
        <f t="shared" si="18"/>
        <v>0</v>
      </c>
    </row>
    <row r="53" spans="1:5" ht="15.6" hidden="1" customHeight="1" x14ac:dyDescent="0.3">
      <c r="A53" s="43" t="s">
        <v>3</v>
      </c>
      <c r="B53" s="44"/>
      <c r="C53" s="7">
        <v>0</v>
      </c>
      <c r="D53" s="7">
        <v>0</v>
      </c>
      <c r="E53" s="7">
        <v>0</v>
      </c>
    </row>
    <row r="54" spans="1:5" ht="15.6" customHeight="1" x14ac:dyDescent="0.3">
      <c r="A54" s="36" t="s">
        <v>61</v>
      </c>
      <c r="B54" s="36"/>
      <c r="C54" s="7">
        <f>11640+360</f>
        <v>12000</v>
      </c>
      <c r="D54" s="7">
        <f>9640+360</f>
        <v>10000</v>
      </c>
      <c r="E54" s="7">
        <f>9640+360</f>
        <v>10000</v>
      </c>
    </row>
    <row r="55" spans="1:5" ht="128.4" customHeight="1" x14ac:dyDescent="0.3">
      <c r="A55" s="4" t="s">
        <v>62</v>
      </c>
      <c r="B55" s="22" t="s">
        <v>65</v>
      </c>
      <c r="C55" s="6">
        <f>C56</f>
        <v>16775.7</v>
      </c>
      <c r="D55" s="6">
        <f t="shared" ref="D55:E55" si="19">D56</f>
        <v>16775.7</v>
      </c>
      <c r="E55" s="6">
        <f t="shared" si="19"/>
        <v>16775.7</v>
      </c>
    </row>
    <row r="56" spans="1:5" ht="15.6" customHeight="1" x14ac:dyDescent="0.3">
      <c r="A56" s="43" t="s">
        <v>3</v>
      </c>
      <c r="B56" s="44"/>
      <c r="C56" s="7">
        <v>16775.7</v>
      </c>
      <c r="D56" s="7">
        <v>16775.7</v>
      </c>
      <c r="E56" s="7">
        <v>16775.7</v>
      </c>
    </row>
    <row r="57" spans="1:5" ht="179.4" customHeight="1" x14ac:dyDescent="0.3">
      <c r="A57" s="4" t="s">
        <v>64</v>
      </c>
      <c r="B57" s="22" t="s">
        <v>9</v>
      </c>
      <c r="C57" s="6">
        <f>SUM(C58:C59)</f>
        <v>19362.7</v>
      </c>
      <c r="D57" s="6">
        <f t="shared" ref="D57:E57" si="20">SUM(D58:D59)</f>
        <v>19162.7</v>
      </c>
      <c r="E57" s="6">
        <f t="shared" si="20"/>
        <v>19162.7</v>
      </c>
    </row>
    <row r="58" spans="1:5" ht="15.6" customHeight="1" x14ac:dyDescent="0.3">
      <c r="A58" s="43" t="s">
        <v>3</v>
      </c>
      <c r="B58" s="44"/>
      <c r="C58" s="7">
        <v>17762.7</v>
      </c>
      <c r="D58" s="7">
        <v>17762.7</v>
      </c>
      <c r="E58" s="7">
        <v>17762.7</v>
      </c>
    </row>
    <row r="59" spans="1:5" ht="15.6" customHeight="1" x14ac:dyDescent="0.3">
      <c r="A59" s="36" t="s">
        <v>61</v>
      </c>
      <c r="B59" s="36"/>
      <c r="C59" s="7">
        <v>1600</v>
      </c>
      <c r="D59" s="7">
        <v>1400</v>
      </c>
      <c r="E59" s="7">
        <v>1400</v>
      </c>
    </row>
    <row r="60" spans="1:5" ht="141" customHeight="1" x14ac:dyDescent="0.3">
      <c r="A60" s="4" t="s">
        <v>66</v>
      </c>
      <c r="B60" s="23" t="s">
        <v>10</v>
      </c>
      <c r="C60" s="6">
        <f>C61</f>
        <v>3312</v>
      </c>
      <c r="D60" s="6">
        <f t="shared" ref="D60:E60" si="21">D61</f>
        <v>3312</v>
      </c>
      <c r="E60" s="6">
        <f t="shared" si="21"/>
        <v>3312</v>
      </c>
    </row>
    <row r="61" spans="1:5" ht="15.6" customHeight="1" x14ac:dyDescent="0.3">
      <c r="A61" s="43" t="s">
        <v>3</v>
      </c>
      <c r="B61" s="44"/>
      <c r="C61" s="7">
        <v>3312</v>
      </c>
      <c r="D61" s="7">
        <v>3312</v>
      </c>
      <c r="E61" s="7">
        <v>3312</v>
      </c>
    </row>
    <row r="62" spans="1:5" ht="93.6" x14ac:dyDescent="0.3">
      <c r="A62" s="10" t="s">
        <v>27</v>
      </c>
      <c r="B62" s="32" t="s">
        <v>67</v>
      </c>
      <c r="C62" s="11">
        <f>SUM(C63:C63)</f>
        <v>51085.8</v>
      </c>
      <c r="D62" s="11">
        <f>SUM(D63:D63)</f>
        <v>46245.8</v>
      </c>
      <c r="E62" s="11">
        <f t="shared" ref="E62" si="22">SUM(E63:E63)</f>
        <v>46245.8</v>
      </c>
    </row>
    <row r="63" spans="1:5" x14ac:dyDescent="0.3">
      <c r="A63" s="36" t="s">
        <v>61</v>
      </c>
      <c r="B63" s="36"/>
      <c r="C63" s="7">
        <f>C65+C67+C71+C69</f>
        <v>51085.8</v>
      </c>
      <c r="D63" s="7">
        <f t="shared" ref="D63:E63" si="23">D65+D67+D71+D69</f>
        <v>46245.8</v>
      </c>
      <c r="E63" s="7">
        <f t="shared" si="23"/>
        <v>46245.8</v>
      </c>
    </row>
    <row r="64" spans="1:5" ht="62.4" x14ac:dyDescent="0.3">
      <c r="A64" s="4" t="s">
        <v>32</v>
      </c>
      <c r="B64" s="5" t="s">
        <v>68</v>
      </c>
      <c r="C64" s="6">
        <f>SUM(C65:C65)</f>
        <v>26000</v>
      </c>
      <c r="D64" s="6">
        <f>SUM(D65:D65)</f>
        <v>25480</v>
      </c>
      <c r="E64" s="6">
        <f>SUM(E65:E65)</f>
        <v>25480</v>
      </c>
    </row>
    <row r="65" spans="1:5" x14ac:dyDescent="0.3">
      <c r="A65" s="37" t="s">
        <v>61</v>
      </c>
      <c r="B65" s="37"/>
      <c r="C65" s="7">
        <v>26000</v>
      </c>
      <c r="D65" s="7">
        <v>25480</v>
      </c>
      <c r="E65" s="7">
        <v>25480</v>
      </c>
    </row>
    <row r="66" spans="1:5" ht="62.4" x14ac:dyDescent="0.3">
      <c r="A66" s="24" t="s">
        <v>51</v>
      </c>
      <c r="B66" s="5" t="s">
        <v>126</v>
      </c>
      <c r="C66" s="6">
        <f>C67</f>
        <v>24020</v>
      </c>
      <c r="D66" s="6">
        <f t="shared" ref="D66:E66" si="24">D67</f>
        <v>20000</v>
      </c>
      <c r="E66" s="6">
        <f t="shared" si="24"/>
        <v>20000</v>
      </c>
    </row>
    <row r="67" spans="1:5" ht="15.6" customHeight="1" x14ac:dyDescent="0.3">
      <c r="A67" s="37" t="s">
        <v>61</v>
      </c>
      <c r="B67" s="37"/>
      <c r="C67" s="7">
        <v>24020</v>
      </c>
      <c r="D67" s="7">
        <v>20000</v>
      </c>
      <c r="E67" s="7">
        <v>20000</v>
      </c>
    </row>
    <row r="68" spans="1:5" ht="62.4" x14ac:dyDescent="0.3">
      <c r="A68" s="24" t="s">
        <v>52</v>
      </c>
      <c r="B68" s="5" t="s">
        <v>69</v>
      </c>
      <c r="C68" s="6">
        <f>C69</f>
        <v>765.8</v>
      </c>
      <c r="D68" s="6">
        <f t="shared" ref="D68:E68" si="25">D69</f>
        <v>465.8</v>
      </c>
      <c r="E68" s="6">
        <f t="shared" si="25"/>
        <v>465.8</v>
      </c>
    </row>
    <row r="69" spans="1:5" x14ac:dyDescent="0.3">
      <c r="A69" s="37" t="s">
        <v>61</v>
      </c>
      <c r="B69" s="37"/>
      <c r="C69" s="7">
        <v>765.8</v>
      </c>
      <c r="D69" s="7">
        <v>465.8</v>
      </c>
      <c r="E69" s="7">
        <v>465.8</v>
      </c>
    </row>
    <row r="70" spans="1:5" ht="31.2" x14ac:dyDescent="0.3">
      <c r="A70" s="24" t="s">
        <v>53</v>
      </c>
      <c r="B70" s="5" t="s">
        <v>70</v>
      </c>
      <c r="C70" s="6">
        <f>C71</f>
        <v>300</v>
      </c>
      <c r="D70" s="6">
        <f t="shared" ref="D70:E70" si="26">D71</f>
        <v>300</v>
      </c>
      <c r="E70" s="6">
        <f t="shared" si="26"/>
        <v>300</v>
      </c>
    </row>
    <row r="71" spans="1:5" x14ac:dyDescent="0.3">
      <c r="A71" s="37" t="s">
        <v>61</v>
      </c>
      <c r="B71" s="37"/>
      <c r="C71" s="7">
        <v>300</v>
      </c>
      <c r="D71" s="7">
        <v>300</v>
      </c>
      <c r="E71" s="7">
        <v>300</v>
      </c>
    </row>
    <row r="72" spans="1:5" ht="79.8" customHeight="1" x14ac:dyDescent="0.3">
      <c r="A72" s="10" t="s">
        <v>28</v>
      </c>
      <c r="B72" s="32" t="s">
        <v>71</v>
      </c>
      <c r="C72" s="11">
        <f>C73</f>
        <v>734.2</v>
      </c>
      <c r="D72" s="11">
        <f t="shared" ref="D72:E72" si="27">D73</f>
        <v>734.2</v>
      </c>
      <c r="E72" s="11">
        <f t="shared" si="27"/>
        <v>734.2</v>
      </c>
    </row>
    <row r="73" spans="1:5" x14ac:dyDescent="0.3">
      <c r="A73" s="37" t="s">
        <v>61</v>
      </c>
      <c r="B73" s="37"/>
      <c r="C73" s="7">
        <v>734.2</v>
      </c>
      <c r="D73" s="7">
        <v>734.2</v>
      </c>
      <c r="E73" s="7">
        <v>734.2</v>
      </c>
    </row>
    <row r="74" spans="1:5" ht="76.8" customHeight="1" x14ac:dyDescent="0.3">
      <c r="A74" s="25" t="s">
        <v>29</v>
      </c>
      <c r="B74" s="31" t="s">
        <v>54</v>
      </c>
      <c r="C74" s="11">
        <f>C75</f>
        <v>25755</v>
      </c>
      <c r="D74" s="11">
        <f t="shared" ref="D74:E74" si="28">D75</f>
        <v>23175</v>
      </c>
      <c r="E74" s="11">
        <f t="shared" si="28"/>
        <v>23175</v>
      </c>
    </row>
    <row r="75" spans="1:5" ht="15.6" customHeight="1" x14ac:dyDescent="0.3">
      <c r="A75" s="43" t="s">
        <v>3</v>
      </c>
      <c r="B75" s="44"/>
      <c r="C75" s="7">
        <f>C77</f>
        <v>25755</v>
      </c>
      <c r="D75" s="7">
        <f>D77</f>
        <v>23175</v>
      </c>
      <c r="E75" s="7">
        <f>E77</f>
        <v>23175</v>
      </c>
    </row>
    <row r="76" spans="1:5" ht="77.400000000000006" customHeight="1" x14ac:dyDescent="0.3">
      <c r="A76" s="24" t="s">
        <v>72</v>
      </c>
      <c r="B76" s="19" t="s">
        <v>11</v>
      </c>
      <c r="C76" s="6">
        <f>C77</f>
        <v>25755</v>
      </c>
      <c r="D76" s="6">
        <f t="shared" ref="D76:E76" si="29">D77</f>
        <v>23175</v>
      </c>
      <c r="E76" s="6">
        <f t="shared" si="29"/>
        <v>23175</v>
      </c>
    </row>
    <row r="77" spans="1:5" x14ac:dyDescent="0.3">
      <c r="A77" s="43" t="s">
        <v>3</v>
      </c>
      <c r="B77" s="44"/>
      <c r="C77" s="7">
        <v>25755</v>
      </c>
      <c r="D77" s="7">
        <v>23175</v>
      </c>
      <c r="E77" s="7">
        <v>23175</v>
      </c>
    </row>
    <row r="78" spans="1:5" ht="31.2" x14ac:dyDescent="0.3">
      <c r="A78" s="10" t="s">
        <v>33</v>
      </c>
      <c r="B78" s="32" t="s">
        <v>55</v>
      </c>
      <c r="C78" s="11">
        <f>C79</f>
        <v>17000</v>
      </c>
      <c r="D78" s="11">
        <f t="shared" ref="D78:E78" si="30">D79</f>
        <v>1800</v>
      </c>
      <c r="E78" s="11">
        <f t="shared" si="30"/>
        <v>1800</v>
      </c>
    </row>
    <row r="79" spans="1:5" x14ac:dyDescent="0.3">
      <c r="A79" s="37" t="s">
        <v>61</v>
      </c>
      <c r="B79" s="37"/>
      <c r="C79" s="7">
        <f>C81+C83+C85+C87</f>
        <v>17000</v>
      </c>
      <c r="D79" s="7">
        <f t="shared" ref="D79:E79" si="31">D81+D83+D85+D87</f>
        <v>1800</v>
      </c>
      <c r="E79" s="7">
        <f t="shared" si="31"/>
        <v>1800</v>
      </c>
    </row>
    <row r="80" spans="1:5" ht="46.8" x14ac:dyDescent="0.3">
      <c r="A80" s="24" t="s">
        <v>73</v>
      </c>
      <c r="B80" s="19" t="s">
        <v>74</v>
      </c>
      <c r="C80" s="6">
        <f>C81</f>
        <v>2000</v>
      </c>
      <c r="D80" s="6">
        <f t="shared" ref="D80:E80" si="32">D81</f>
        <v>1800</v>
      </c>
      <c r="E80" s="6">
        <f t="shared" si="32"/>
        <v>1800</v>
      </c>
    </row>
    <row r="81" spans="1:5" x14ac:dyDescent="0.3">
      <c r="A81" s="37" t="s">
        <v>61</v>
      </c>
      <c r="B81" s="37"/>
      <c r="C81" s="7">
        <v>2000</v>
      </c>
      <c r="D81" s="7">
        <v>1800</v>
      </c>
      <c r="E81" s="7">
        <v>1800</v>
      </c>
    </row>
    <row r="82" spans="1:5" x14ac:dyDescent="0.3">
      <c r="A82" s="24" t="s">
        <v>75</v>
      </c>
      <c r="B82" s="19" t="s">
        <v>76</v>
      </c>
      <c r="C82" s="6">
        <f>C83</f>
        <v>3000</v>
      </c>
      <c r="D82" s="6">
        <f t="shared" ref="D82:E82" si="33">D83</f>
        <v>0</v>
      </c>
      <c r="E82" s="6">
        <f t="shared" si="33"/>
        <v>0</v>
      </c>
    </row>
    <row r="83" spans="1:5" x14ac:dyDescent="0.3">
      <c r="A83" s="37" t="s">
        <v>61</v>
      </c>
      <c r="B83" s="37"/>
      <c r="C83" s="7">
        <v>3000</v>
      </c>
      <c r="D83" s="7">
        <v>0</v>
      </c>
      <c r="E83" s="7">
        <v>0</v>
      </c>
    </row>
    <row r="84" spans="1:5" ht="30" customHeight="1" x14ac:dyDescent="0.3">
      <c r="A84" s="24" t="s">
        <v>77</v>
      </c>
      <c r="B84" s="30" t="s">
        <v>78</v>
      </c>
      <c r="C84" s="6">
        <f>C85</f>
        <v>11800</v>
      </c>
      <c r="D84" s="6">
        <f t="shared" ref="D84:E84" si="34">D85</f>
        <v>0</v>
      </c>
      <c r="E84" s="6">
        <f t="shared" si="34"/>
        <v>0</v>
      </c>
    </row>
    <row r="85" spans="1:5" x14ac:dyDescent="0.3">
      <c r="A85" s="37" t="s">
        <v>61</v>
      </c>
      <c r="B85" s="37"/>
      <c r="C85" s="7">
        <v>11800</v>
      </c>
      <c r="D85" s="7">
        <v>0</v>
      </c>
      <c r="E85" s="7">
        <v>0</v>
      </c>
    </row>
    <row r="86" spans="1:5" ht="31.2" x14ac:dyDescent="0.3">
      <c r="A86" s="24" t="s">
        <v>79</v>
      </c>
      <c r="B86" s="19" t="s">
        <v>80</v>
      </c>
      <c r="C86" s="6">
        <f>C87</f>
        <v>200</v>
      </c>
      <c r="D86" s="6">
        <f t="shared" ref="D86:E86" si="35">D87</f>
        <v>0</v>
      </c>
      <c r="E86" s="6">
        <f t="shared" si="35"/>
        <v>0</v>
      </c>
    </row>
    <row r="87" spans="1:5" x14ac:dyDescent="0.3">
      <c r="A87" s="37" t="s">
        <v>61</v>
      </c>
      <c r="B87" s="37"/>
      <c r="C87" s="7">
        <v>200</v>
      </c>
      <c r="D87" s="7">
        <v>0</v>
      </c>
      <c r="E87" s="7">
        <v>0</v>
      </c>
    </row>
    <row r="88" spans="1:5" ht="31.2" x14ac:dyDescent="0.3">
      <c r="A88" s="10" t="s">
        <v>81</v>
      </c>
      <c r="B88" s="31" t="s">
        <v>82</v>
      </c>
      <c r="C88" s="11">
        <f>C89</f>
        <v>728.5</v>
      </c>
      <c r="D88" s="11">
        <f t="shared" ref="D88:E88" si="36">D89</f>
        <v>0</v>
      </c>
      <c r="E88" s="11">
        <f t="shared" si="36"/>
        <v>0</v>
      </c>
    </row>
    <row r="89" spans="1:5" x14ac:dyDescent="0.3">
      <c r="A89" s="37" t="s">
        <v>61</v>
      </c>
      <c r="B89" s="37"/>
      <c r="C89" s="7">
        <v>728.5</v>
      </c>
      <c r="D89" s="7">
        <v>0</v>
      </c>
      <c r="E89" s="7">
        <v>0</v>
      </c>
    </row>
    <row r="90" spans="1:5" ht="78" x14ac:dyDescent="0.3">
      <c r="A90" s="10" t="s">
        <v>83</v>
      </c>
      <c r="B90" s="31" t="s">
        <v>84</v>
      </c>
      <c r="C90" s="11">
        <f>C92</f>
        <v>0</v>
      </c>
      <c r="D90" s="11">
        <f t="shared" ref="D90" si="37">D92</f>
        <v>0</v>
      </c>
      <c r="E90" s="11">
        <f>E92+E91</f>
        <v>618738.6</v>
      </c>
    </row>
    <row r="91" spans="1:5" x14ac:dyDescent="0.3">
      <c r="A91" s="41" t="s">
        <v>3</v>
      </c>
      <c r="B91" s="42"/>
      <c r="C91" s="7">
        <v>0</v>
      </c>
      <c r="D91" s="7">
        <v>0</v>
      </c>
      <c r="E91" s="7">
        <v>587801.59999999998</v>
      </c>
    </row>
    <row r="92" spans="1:5" x14ac:dyDescent="0.3">
      <c r="A92" s="37" t="s">
        <v>61</v>
      </c>
      <c r="B92" s="37"/>
      <c r="C92" s="7">
        <v>0</v>
      </c>
      <c r="D92" s="7">
        <v>0</v>
      </c>
      <c r="E92" s="7">
        <v>30937</v>
      </c>
    </row>
    <row r="93" spans="1:5" ht="62.4" x14ac:dyDescent="0.3">
      <c r="A93" s="38" t="s">
        <v>12</v>
      </c>
      <c r="B93" s="8" t="s">
        <v>110</v>
      </c>
      <c r="C93" s="35">
        <f>C95</f>
        <v>47388.1</v>
      </c>
      <c r="D93" s="35">
        <f>D95</f>
        <v>48332.7</v>
      </c>
      <c r="E93" s="35">
        <f>E95</f>
        <v>49827.9</v>
      </c>
    </row>
    <row r="94" spans="1:5" x14ac:dyDescent="0.3">
      <c r="A94" s="38"/>
      <c r="B94" s="32" t="s">
        <v>1</v>
      </c>
      <c r="C94" s="35"/>
      <c r="D94" s="35"/>
      <c r="E94" s="35"/>
    </row>
    <row r="95" spans="1:5" x14ac:dyDescent="0.3">
      <c r="A95" s="36" t="s">
        <v>3</v>
      </c>
      <c r="B95" s="36"/>
      <c r="C95" s="9">
        <f>C97+C99</f>
        <v>47388.1</v>
      </c>
      <c r="D95" s="9">
        <f t="shared" ref="D95:E95" si="38">D97+D99</f>
        <v>48332.7</v>
      </c>
      <c r="E95" s="9">
        <f t="shared" si="38"/>
        <v>49827.9</v>
      </c>
    </row>
    <row r="96" spans="1:5" ht="93.6" x14ac:dyDescent="0.3">
      <c r="A96" s="10" t="s">
        <v>34</v>
      </c>
      <c r="B96" s="32" t="s">
        <v>13</v>
      </c>
      <c r="C96" s="11">
        <f>C97</f>
        <v>47388.1</v>
      </c>
      <c r="D96" s="11">
        <f t="shared" ref="D96:E96" si="39">D97</f>
        <v>48332.7</v>
      </c>
      <c r="E96" s="11">
        <f t="shared" si="39"/>
        <v>49827.9</v>
      </c>
    </row>
    <row r="97" spans="1:5" x14ac:dyDescent="0.3">
      <c r="A97" s="37" t="s">
        <v>3</v>
      </c>
      <c r="B97" s="37"/>
      <c r="C97" s="34">
        <v>47388.1</v>
      </c>
      <c r="D97" s="1">
        <v>48332.7</v>
      </c>
      <c r="E97" s="1">
        <v>49827.9</v>
      </c>
    </row>
    <row r="98" spans="1:5" ht="93.6" hidden="1" x14ac:dyDescent="0.3">
      <c r="A98" s="10" t="s">
        <v>35</v>
      </c>
      <c r="B98" s="32" t="s">
        <v>49</v>
      </c>
      <c r="C98" s="11">
        <f>C99</f>
        <v>0</v>
      </c>
      <c r="D98" s="11">
        <f t="shared" ref="D98:E98" si="40">D99</f>
        <v>0</v>
      </c>
      <c r="E98" s="11">
        <f t="shared" si="40"/>
        <v>0</v>
      </c>
    </row>
    <row r="99" spans="1:5" hidden="1" x14ac:dyDescent="0.3">
      <c r="A99" s="37" t="s">
        <v>3</v>
      </c>
      <c r="B99" s="37"/>
      <c r="C99" s="1">
        <v>0</v>
      </c>
      <c r="D99" s="1">
        <v>0</v>
      </c>
      <c r="E99" s="1">
        <v>0</v>
      </c>
    </row>
    <row r="100" spans="1:5" ht="46.8" x14ac:dyDescent="0.3">
      <c r="A100" s="38" t="s">
        <v>14</v>
      </c>
      <c r="B100" s="8" t="s">
        <v>111</v>
      </c>
      <c r="C100" s="35">
        <f>SUM(C103:C104)</f>
        <v>237118.6</v>
      </c>
      <c r="D100" s="35">
        <f>SUM(D102:D104)</f>
        <v>262009.09999999998</v>
      </c>
      <c r="E100" s="35">
        <f>SUM(E103:E104)</f>
        <v>234185.4</v>
      </c>
    </row>
    <row r="101" spans="1:5" x14ac:dyDescent="0.3">
      <c r="A101" s="38"/>
      <c r="B101" s="32" t="s">
        <v>15</v>
      </c>
      <c r="C101" s="35"/>
      <c r="D101" s="35"/>
      <c r="E101" s="35"/>
    </row>
    <row r="102" spans="1:5" x14ac:dyDescent="0.3">
      <c r="A102" s="41" t="s">
        <v>2</v>
      </c>
      <c r="B102" s="42"/>
      <c r="C102" s="7">
        <f>C106</f>
        <v>0</v>
      </c>
      <c r="D102" s="7">
        <f t="shared" ref="D102:E102" si="41">D106</f>
        <v>10634.2</v>
      </c>
      <c r="E102" s="7">
        <f t="shared" si="41"/>
        <v>0</v>
      </c>
    </row>
    <row r="103" spans="1:5" x14ac:dyDescent="0.3">
      <c r="A103" s="36" t="s">
        <v>3</v>
      </c>
      <c r="B103" s="36"/>
      <c r="C103" s="9">
        <f>C107</f>
        <v>342.1</v>
      </c>
      <c r="D103" s="9">
        <f>D107</f>
        <v>16975.099999999999</v>
      </c>
      <c r="E103" s="9">
        <f>E107</f>
        <v>342.1</v>
      </c>
    </row>
    <row r="104" spans="1:5" x14ac:dyDescent="0.3">
      <c r="A104" s="36" t="s">
        <v>61</v>
      </c>
      <c r="B104" s="36"/>
      <c r="C104" s="9">
        <f>C108+C110</f>
        <v>236776.5</v>
      </c>
      <c r="D104" s="9">
        <f t="shared" ref="D104:E104" si="42">D108+D110</f>
        <v>234399.8</v>
      </c>
      <c r="E104" s="9">
        <f t="shared" si="42"/>
        <v>233843.3</v>
      </c>
    </row>
    <row r="105" spans="1:5" ht="65.25" customHeight="1" x14ac:dyDescent="0.3">
      <c r="A105" s="10" t="s">
        <v>36</v>
      </c>
      <c r="B105" s="32" t="s">
        <v>127</v>
      </c>
      <c r="C105" s="11">
        <f>SUM(C106:C108)</f>
        <v>235064.4</v>
      </c>
      <c r="D105" s="11">
        <f>SUM(D106:D108)</f>
        <v>262009.09999999998</v>
      </c>
      <c r="E105" s="11">
        <f>SUM(E107:E108)</f>
        <v>234185.4</v>
      </c>
    </row>
    <row r="106" spans="1:5" ht="18" customHeight="1" x14ac:dyDescent="0.3">
      <c r="A106" s="41" t="s">
        <v>2</v>
      </c>
      <c r="B106" s="42"/>
      <c r="C106" s="7">
        <v>0</v>
      </c>
      <c r="D106" s="7">
        <v>10634.2</v>
      </c>
      <c r="E106" s="7">
        <v>0</v>
      </c>
    </row>
    <row r="107" spans="1:5" x14ac:dyDescent="0.3">
      <c r="A107" s="36" t="s">
        <v>3</v>
      </c>
      <c r="B107" s="36"/>
      <c r="C107" s="7">
        <v>342.1</v>
      </c>
      <c r="D107" s="7">
        <v>16975.099999999999</v>
      </c>
      <c r="E107" s="7">
        <v>342.1</v>
      </c>
    </row>
    <row r="108" spans="1:5" x14ac:dyDescent="0.3">
      <c r="A108" s="36" t="s">
        <v>61</v>
      </c>
      <c r="B108" s="36"/>
      <c r="C108" s="7">
        <f>234722.3</f>
        <v>234722.3</v>
      </c>
      <c r="D108" s="9">
        <v>234399.8</v>
      </c>
      <c r="E108" s="9">
        <v>233843.3</v>
      </c>
    </row>
    <row r="109" spans="1:5" ht="31.2" x14ac:dyDescent="0.3">
      <c r="A109" s="10" t="s">
        <v>37</v>
      </c>
      <c r="B109" s="32" t="s">
        <v>16</v>
      </c>
      <c r="C109" s="11">
        <f>C110</f>
        <v>2054.1999999999998</v>
      </c>
      <c r="D109" s="11">
        <f t="shared" ref="D109:E109" si="43">D110</f>
        <v>0</v>
      </c>
      <c r="E109" s="11">
        <f t="shared" si="43"/>
        <v>0</v>
      </c>
    </row>
    <row r="110" spans="1:5" ht="15.6" customHeight="1" x14ac:dyDescent="0.3">
      <c r="A110" s="36" t="s">
        <v>61</v>
      </c>
      <c r="B110" s="36"/>
      <c r="C110" s="7">
        <v>2054.1999999999998</v>
      </c>
      <c r="D110" s="7">
        <v>0</v>
      </c>
      <c r="E110" s="7">
        <v>0</v>
      </c>
    </row>
    <row r="111" spans="1:5" ht="46.8" x14ac:dyDescent="0.3">
      <c r="A111" s="38" t="s">
        <v>17</v>
      </c>
      <c r="B111" s="8" t="s">
        <v>112</v>
      </c>
      <c r="C111" s="39">
        <f>SUM(C113:C115)</f>
        <v>149760.6</v>
      </c>
      <c r="D111" s="39">
        <f>SUM(D113:D115)</f>
        <v>131560.59999999998</v>
      </c>
      <c r="E111" s="39">
        <f>SUM(E113:E115)</f>
        <v>101559.9</v>
      </c>
    </row>
    <row r="112" spans="1:5" x14ac:dyDescent="0.3">
      <c r="A112" s="38"/>
      <c r="B112" s="32" t="s">
        <v>1</v>
      </c>
      <c r="C112" s="40"/>
      <c r="D112" s="40"/>
      <c r="E112" s="40"/>
    </row>
    <row r="113" spans="1:5" x14ac:dyDescent="0.3">
      <c r="A113" s="41" t="s">
        <v>2</v>
      </c>
      <c r="B113" s="42"/>
      <c r="C113" s="7">
        <f>C122</f>
        <v>86.2</v>
      </c>
      <c r="D113" s="7">
        <f>D122</f>
        <v>86.2</v>
      </c>
      <c r="E113" s="7">
        <f>E122</f>
        <v>129</v>
      </c>
    </row>
    <row r="114" spans="1:5" x14ac:dyDescent="0.3">
      <c r="A114" s="36" t="s">
        <v>3</v>
      </c>
      <c r="B114" s="36"/>
      <c r="C114" s="12">
        <f>C117+C123</f>
        <v>1006.8000000000001</v>
      </c>
      <c r="D114" s="12">
        <f>D117+D123</f>
        <v>1006.8000000000001</v>
      </c>
      <c r="E114" s="12">
        <f>E117+E123</f>
        <v>963.40000000000009</v>
      </c>
    </row>
    <row r="115" spans="1:5" ht="15.6" customHeight="1" x14ac:dyDescent="0.3">
      <c r="A115" s="36" t="s">
        <v>61</v>
      </c>
      <c r="B115" s="36"/>
      <c r="C115" s="12">
        <f>C118+C120+C124</f>
        <v>148667.6</v>
      </c>
      <c r="D115" s="12">
        <f>D118+D120+D124</f>
        <v>130467.59999999999</v>
      </c>
      <c r="E115" s="12">
        <f>E118+E120+E124</f>
        <v>100467.5</v>
      </c>
    </row>
    <row r="116" spans="1:5" ht="62.4" x14ac:dyDescent="0.3">
      <c r="A116" s="10" t="s">
        <v>38</v>
      </c>
      <c r="B116" s="32" t="s">
        <v>118</v>
      </c>
      <c r="C116" s="11">
        <f>SUM(C117:C118)</f>
        <v>149458.1</v>
      </c>
      <c r="D116" s="11">
        <f t="shared" ref="D116:E116" si="44">SUM(D117:D118)</f>
        <v>131258.1</v>
      </c>
      <c r="E116" s="11">
        <f t="shared" si="44"/>
        <v>101258.09999999999</v>
      </c>
    </row>
    <row r="117" spans="1:5" x14ac:dyDescent="0.3">
      <c r="A117" s="36" t="s">
        <v>3</v>
      </c>
      <c r="B117" s="36"/>
      <c r="C117" s="1">
        <v>805.7</v>
      </c>
      <c r="D117" s="1">
        <v>805.7</v>
      </c>
      <c r="E117" s="1">
        <v>805.7</v>
      </c>
    </row>
    <row r="118" spans="1:5" ht="15.6" customHeight="1" x14ac:dyDescent="0.3">
      <c r="A118" s="36" t="s">
        <v>61</v>
      </c>
      <c r="B118" s="36"/>
      <c r="C118" s="7">
        <v>148652.4</v>
      </c>
      <c r="D118" s="7">
        <v>130452.4</v>
      </c>
      <c r="E118" s="7">
        <v>100452.4</v>
      </c>
    </row>
    <row r="119" spans="1:5" hidden="1" x14ac:dyDescent="0.3">
      <c r="A119" s="10"/>
      <c r="B119" s="32"/>
      <c r="C119" s="11"/>
      <c r="D119" s="11"/>
      <c r="E119" s="11"/>
    </row>
    <row r="120" spans="1:5" hidden="1" x14ac:dyDescent="0.3">
      <c r="A120" s="36"/>
      <c r="B120" s="36"/>
      <c r="C120" s="1"/>
      <c r="D120" s="1"/>
      <c r="E120" s="1"/>
    </row>
    <row r="121" spans="1:5" ht="46.8" x14ac:dyDescent="0.3">
      <c r="A121" s="10" t="s">
        <v>125</v>
      </c>
      <c r="B121" s="32" t="s">
        <v>47</v>
      </c>
      <c r="C121" s="11">
        <f>SUM(C122:C124)</f>
        <v>302.5</v>
      </c>
      <c r="D121" s="11">
        <f>SUM(D122:D124)</f>
        <v>302.5</v>
      </c>
      <c r="E121" s="11">
        <f>SUM(E122:E124)</f>
        <v>301.8</v>
      </c>
    </row>
    <row r="122" spans="1:5" x14ac:dyDescent="0.3">
      <c r="A122" s="41" t="s">
        <v>2</v>
      </c>
      <c r="B122" s="42"/>
      <c r="C122" s="7">
        <v>86.2</v>
      </c>
      <c r="D122" s="7">
        <v>86.2</v>
      </c>
      <c r="E122" s="7">
        <v>129</v>
      </c>
    </row>
    <row r="123" spans="1:5" x14ac:dyDescent="0.3">
      <c r="A123" s="36" t="s">
        <v>3</v>
      </c>
      <c r="B123" s="36"/>
      <c r="C123" s="1">
        <v>201.1</v>
      </c>
      <c r="D123" s="1">
        <v>201.1</v>
      </c>
      <c r="E123" s="1">
        <v>157.69999999999999</v>
      </c>
    </row>
    <row r="124" spans="1:5" ht="15.6" customHeight="1" x14ac:dyDescent="0.3">
      <c r="A124" s="36" t="s">
        <v>61</v>
      </c>
      <c r="B124" s="36"/>
      <c r="C124" s="7">
        <v>15.2</v>
      </c>
      <c r="D124" s="7">
        <v>15.2</v>
      </c>
      <c r="E124" s="7">
        <v>15.1</v>
      </c>
    </row>
    <row r="125" spans="1:5" ht="62.4" x14ac:dyDescent="0.3">
      <c r="A125" s="38" t="s">
        <v>18</v>
      </c>
      <c r="B125" s="8" t="s">
        <v>113</v>
      </c>
      <c r="C125" s="35">
        <f>C128+C127</f>
        <v>39803.399999999994</v>
      </c>
      <c r="D125" s="35">
        <f t="shared" ref="D125:E125" si="45">D128+D127</f>
        <v>38817</v>
      </c>
      <c r="E125" s="35">
        <f t="shared" si="45"/>
        <v>38797.9</v>
      </c>
    </row>
    <row r="126" spans="1:5" x14ac:dyDescent="0.3">
      <c r="A126" s="38"/>
      <c r="B126" s="32" t="s">
        <v>1</v>
      </c>
      <c r="C126" s="35"/>
      <c r="D126" s="35"/>
      <c r="E126" s="35"/>
    </row>
    <row r="127" spans="1:5" x14ac:dyDescent="0.3">
      <c r="A127" s="36" t="s">
        <v>3</v>
      </c>
      <c r="B127" s="36"/>
      <c r="C127" s="7">
        <f>C138+C141+C144</f>
        <v>3318.6000000000004</v>
      </c>
      <c r="D127" s="7">
        <f t="shared" ref="D127:E127" si="46">D138+D141+D144</f>
        <v>3517</v>
      </c>
      <c r="E127" s="7">
        <f t="shared" si="46"/>
        <v>3497.9</v>
      </c>
    </row>
    <row r="128" spans="1:5" ht="15.6" customHeight="1" x14ac:dyDescent="0.3">
      <c r="A128" s="36" t="s">
        <v>61</v>
      </c>
      <c r="B128" s="36"/>
      <c r="C128" s="7">
        <f>C130+C132+C134+C136+C139+C142+C145</f>
        <v>36484.799999999996</v>
      </c>
      <c r="D128" s="7">
        <f t="shared" ref="D128:E128" si="47">D130+D132+D134+D136+D139+D142+D145</f>
        <v>35300</v>
      </c>
      <c r="E128" s="7">
        <f t="shared" si="47"/>
        <v>35300</v>
      </c>
    </row>
    <row r="129" spans="1:5" ht="31.2" x14ac:dyDescent="0.3">
      <c r="A129" s="10" t="s">
        <v>39</v>
      </c>
      <c r="B129" s="32" t="s">
        <v>124</v>
      </c>
      <c r="C129" s="11">
        <f>C130</f>
        <v>1960</v>
      </c>
      <c r="D129" s="11">
        <f t="shared" ref="D129:E129" si="48">D130</f>
        <v>1100</v>
      </c>
      <c r="E129" s="11">
        <f t="shared" si="48"/>
        <v>1100</v>
      </c>
    </row>
    <row r="130" spans="1:5" ht="15.6" customHeight="1" x14ac:dyDescent="0.3">
      <c r="A130" s="36" t="s">
        <v>61</v>
      </c>
      <c r="B130" s="36"/>
      <c r="C130" s="7">
        <v>1960</v>
      </c>
      <c r="D130" s="7">
        <v>1100</v>
      </c>
      <c r="E130" s="7">
        <v>1100</v>
      </c>
    </row>
    <row r="131" spans="1:5" ht="46.8" hidden="1" x14ac:dyDescent="0.3">
      <c r="A131" s="10" t="s">
        <v>40</v>
      </c>
      <c r="B131" s="32" t="s">
        <v>98</v>
      </c>
      <c r="C131" s="11">
        <f>C132</f>
        <v>0</v>
      </c>
      <c r="D131" s="11">
        <f t="shared" ref="D131:E131" si="49">D132</f>
        <v>0</v>
      </c>
      <c r="E131" s="11">
        <f t="shared" si="49"/>
        <v>0</v>
      </c>
    </row>
    <row r="132" spans="1:5" hidden="1" x14ac:dyDescent="0.3">
      <c r="A132" s="37" t="s">
        <v>4</v>
      </c>
      <c r="B132" s="37"/>
      <c r="C132" s="7"/>
      <c r="D132" s="7"/>
      <c r="E132" s="7"/>
    </row>
    <row r="133" spans="1:5" ht="46.8" hidden="1" x14ac:dyDescent="0.3">
      <c r="A133" s="10" t="s">
        <v>41</v>
      </c>
      <c r="B133" s="32" t="s">
        <v>19</v>
      </c>
      <c r="C133" s="11">
        <f>C134</f>
        <v>0</v>
      </c>
      <c r="D133" s="11">
        <f t="shared" ref="D133:E133" si="50">D134</f>
        <v>0</v>
      </c>
      <c r="E133" s="11">
        <f t="shared" si="50"/>
        <v>0</v>
      </c>
    </row>
    <row r="134" spans="1:5" hidden="1" x14ac:dyDescent="0.3">
      <c r="A134" s="37" t="s">
        <v>4</v>
      </c>
      <c r="B134" s="37"/>
      <c r="C134" s="7"/>
      <c r="D134" s="7"/>
      <c r="E134" s="7"/>
    </row>
    <row r="135" spans="1:5" ht="62.4" x14ac:dyDescent="0.3">
      <c r="A135" s="10" t="s">
        <v>40</v>
      </c>
      <c r="B135" s="32" t="s">
        <v>117</v>
      </c>
      <c r="C135" s="11">
        <f>C136</f>
        <v>29824.799999999999</v>
      </c>
      <c r="D135" s="11">
        <f t="shared" ref="D135:E135" si="51">D136</f>
        <v>29500</v>
      </c>
      <c r="E135" s="11">
        <f t="shared" si="51"/>
        <v>29500</v>
      </c>
    </row>
    <row r="136" spans="1:5" ht="15.6" customHeight="1" x14ac:dyDescent="0.3">
      <c r="A136" s="36" t="s">
        <v>61</v>
      </c>
      <c r="B136" s="36"/>
      <c r="C136" s="1">
        <v>29824.799999999999</v>
      </c>
      <c r="D136" s="1">
        <v>29500</v>
      </c>
      <c r="E136" s="1">
        <v>29500</v>
      </c>
    </row>
    <row r="137" spans="1:5" ht="113.25" customHeight="1" x14ac:dyDescent="0.3">
      <c r="A137" s="10" t="s">
        <v>41</v>
      </c>
      <c r="B137" s="32" t="s">
        <v>99</v>
      </c>
      <c r="C137" s="11">
        <f>C138+C139</f>
        <v>3766.2</v>
      </c>
      <c r="D137" s="11">
        <f t="shared" ref="D137:E137" si="52">D138+D139</f>
        <v>3929.3999999999996</v>
      </c>
      <c r="E137" s="11">
        <f t="shared" si="52"/>
        <v>3905</v>
      </c>
    </row>
    <row r="138" spans="1:5" x14ac:dyDescent="0.3">
      <c r="A138" s="36" t="s">
        <v>3</v>
      </c>
      <c r="B138" s="36"/>
      <c r="C138" s="7">
        <v>1813.9</v>
      </c>
      <c r="D138" s="7">
        <v>1977.1</v>
      </c>
      <c r="E138" s="7">
        <v>1952.7</v>
      </c>
    </row>
    <row r="139" spans="1:5" ht="15.6" customHeight="1" x14ac:dyDescent="0.3">
      <c r="A139" s="36" t="s">
        <v>61</v>
      </c>
      <c r="B139" s="36"/>
      <c r="C139" s="7">
        <v>1952.3</v>
      </c>
      <c r="D139" s="7">
        <v>1952.3</v>
      </c>
      <c r="E139" s="7">
        <v>1952.3</v>
      </c>
    </row>
    <row r="140" spans="1:5" ht="78" x14ac:dyDescent="0.3">
      <c r="A140" s="10" t="s">
        <v>42</v>
      </c>
      <c r="B140" s="32" t="s">
        <v>100</v>
      </c>
      <c r="C140" s="11">
        <f>C141+C142</f>
        <v>3857.3999999999996</v>
      </c>
      <c r="D140" s="11">
        <f t="shared" ref="D140:E140" si="53">D141+D142</f>
        <v>3892.6</v>
      </c>
      <c r="E140" s="11">
        <f t="shared" si="53"/>
        <v>3897.8999999999996</v>
      </c>
    </row>
    <row r="141" spans="1:5" x14ac:dyDescent="0.3">
      <c r="A141" s="36" t="s">
        <v>3</v>
      </c>
      <c r="B141" s="36"/>
      <c r="C141" s="7">
        <v>1109.7</v>
      </c>
      <c r="D141" s="7">
        <v>1144.9000000000001</v>
      </c>
      <c r="E141" s="7">
        <v>1150.2</v>
      </c>
    </row>
    <row r="142" spans="1:5" ht="15.6" customHeight="1" x14ac:dyDescent="0.3">
      <c r="A142" s="36" t="s">
        <v>61</v>
      </c>
      <c r="B142" s="36"/>
      <c r="C142" s="7">
        <v>2747.7</v>
      </c>
      <c r="D142" s="7">
        <v>2747.7</v>
      </c>
      <c r="E142" s="7">
        <v>2747.7</v>
      </c>
    </row>
    <row r="143" spans="1:5" ht="93.6" x14ac:dyDescent="0.3">
      <c r="A143" s="10" t="s">
        <v>43</v>
      </c>
      <c r="B143" s="32" t="s">
        <v>101</v>
      </c>
      <c r="C143" s="11">
        <f>C144+C145</f>
        <v>395</v>
      </c>
      <c r="D143" s="11">
        <f t="shared" ref="D143:E143" si="54">D144+D145</f>
        <v>395</v>
      </c>
      <c r="E143" s="11">
        <f t="shared" si="54"/>
        <v>395</v>
      </c>
    </row>
    <row r="144" spans="1:5" x14ac:dyDescent="0.3">
      <c r="A144" s="36" t="s">
        <v>3</v>
      </c>
      <c r="B144" s="36"/>
      <c r="C144" s="7">
        <v>395</v>
      </c>
      <c r="D144" s="7">
        <v>395</v>
      </c>
      <c r="E144" s="7">
        <v>395</v>
      </c>
    </row>
    <row r="145" spans="1:5" hidden="1" x14ac:dyDescent="0.3">
      <c r="A145" s="37" t="s">
        <v>4</v>
      </c>
      <c r="B145" s="37"/>
      <c r="C145" s="7">
        <v>0</v>
      </c>
      <c r="D145" s="7">
        <v>0</v>
      </c>
      <c r="E145" s="7">
        <v>0</v>
      </c>
    </row>
    <row r="146" spans="1:5" ht="46.8" x14ac:dyDescent="0.3">
      <c r="A146" s="38" t="s">
        <v>20</v>
      </c>
      <c r="B146" s="8" t="s">
        <v>114</v>
      </c>
      <c r="C146" s="35">
        <f>SUM(C148:C150)</f>
        <v>94758.8</v>
      </c>
      <c r="D146" s="35">
        <f>SUM(D148:D150)</f>
        <v>80533.600000000006</v>
      </c>
      <c r="E146" s="35">
        <f>SUM(E148:E150)</f>
        <v>98535</v>
      </c>
    </row>
    <row r="147" spans="1:5" x14ac:dyDescent="0.3">
      <c r="A147" s="38"/>
      <c r="B147" s="32" t="s">
        <v>1</v>
      </c>
      <c r="C147" s="35"/>
      <c r="D147" s="35"/>
      <c r="E147" s="35"/>
    </row>
    <row r="148" spans="1:5" x14ac:dyDescent="0.3">
      <c r="A148" s="36" t="s">
        <v>2</v>
      </c>
      <c r="B148" s="36"/>
      <c r="C148" s="7">
        <f>C156+C152+C162</f>
        <v>1260.3</v>
      </c>
      <c r="D148" s="7">
        <f>D156+D152+D162</f>
        <v>2931.3999999999996</v>
      </c>
      <c r="E148" s="7">
        <f>E156+E152+E162</f>
        <v>6066.7000000000007</v>
      </c>
    </row>
    <row r="149" spans="1:5" x14ac:dyDescent="0.3">
      <c r="A149" s="36" t="s">
        <v>3</v>
      </c>
      <c r="B149" s="36"/>
      <c r="C149" s="7">
        <f>C153+C157+C159+C163+C165</f>
        <v>87957.6</v>
      </c>
      <c r="D149" s="7">
        <f>D153+D157+D159+D163+D165</f>
        <v>73434.200000000012</v>
      </c>
      <c r="E149" s="7">
        <f t="shared" ref="E149" si="55">E153+E157+E159+E163</f>
        <v>88292.3</v>
      </c>
    </row>
    <row r="150" spans="1:5" ht="15.6" customHeight="1" x14ac:dyDescent="0.3">
      <c r="A150" s="36" t="s">
        <v>61</v>
      </c>
      <c r="B150" s="36"/>
      <c r="C150" s="7">
        <f>C154+C160</f>
        <v>5540.9</v>
      </c>
      <c r="D150" s="7">
        <f>D154+D160</f>
        <v>4168</v>
      </c>
      <c r="E150" s="7">
        <f>E154+E160+E165</f>
        <v>4176</v>
      </c>
    </row>
    <row r="151" spans="1:5" ht="46.8" x14ac:dyDescent="0.3">
      <c r="A151" s="10" t="s">
        <v>44</v>
      </c>
      <c r="B151" s="32" t="s">
        <v>95</v>
      </c>
      <c r="C151" s="11">
        <f>SUM(C152:C154)</f>
        <v>3282.7999999999997</v>
      </c>
      <c r="D151" s="11">
        <f t="shared" ref="D151:E151" si="56">SUM(D152:D154)</f>
        <v>3281.7999999999997</v>
      </c>
      <c r="E151" s="11">
        <f t="shared" si="56"/>
        <v>3355.4</v>
      </c>
    </row>
    <row r="152" spans="1:5" x14ac:dyDescent="0.3">
      <c r="A152" s="36" t="s">
        <v>2</v>
      </c>
      <c r="B152" s="36"/>
      <c r="C152" s="1">
        <v>145.6</v>
      </c>
      <c r="D152" s="1">
        <v>144.69999999999999</v>
      </c>
      <c r="E152" s="1">
        <v>214.6</v>
      </c>
    </row>
    <row r="153" spans="1:5" x14ac:dyDescent="0.3">
      <c r="A153" s="36" t="s">
        <v>22</v>
      </c>
      <c r="B153" s="36"/>
      <c r="C153" s="1">
        <v>2973</v>
      </c>
      <c r="D153" s="1">
        <v>2973</v>
      </c>
      <c r="E153" s="1">
        <v>2973</v>
      </c>
    </row>
    <row r="154" spans="1:5" ht="15.6" customHeight="1" x14ac:dyDescent="0.3">
      <c r="A154" s="36" t="s">
        <v>61</v>
      </c>
      <c r="B154" s="36"/>
      <c r="C154" s="1">
        <v>164.2</v>
      </c>
      <c r="D154" s="1">
        <v>164.1</v>
      </c>
      <c r="E154" s="1">
        <v>167.8</v>
      </c>
    </row>
    <row r="155" spans="1:5" ht="46.8" x14ac:dyDescent="0.3">
      <c r="A155" s="10" t="s">
        <v>45</v>
      </c>
      <c r="B155" s="32" t="s">
        <v>94</v>
      </c>
      <c r="C155" s="11">
        <f>SUM(C156:C157)</f>
        <v>542.79999999999995</v>
      </c>
      <c r="D155" s="11">
        <f t="shared" ref="D155:E155" si="57">SUM(D156:D157)</f>
        <v>542.79999999999995</v>
      </c>
      <c r="E155" s="11">
        <f t="shared" si="57"/>
        <v>542.79999999999995</v>
      </c>
    </row>
    <row r="156" spans="1:5" hidden="1" x14ac:dyDescent="0.3">
      <c r="A156" s="36" t="s">
        <v>21</v>
      </c>
      <c r="B156" s="36"/>
      <c r="C156" s="1">
        <v>0</v>
      </c>
      <c r="D156" s="1">
        <v>0</v>
      </c>
      <c r="E156" s="1">
        <v>0</v>
      </c>
    </row>
    <row r="157" spans="1:5" x14ac:dyDescent="0.3">
      <c r="A157" s="36" t="s">
        <v>3</v>
      </c>
      <c r="B157" s="36"/>
      <c r="C157" s="1">
        <v>542.79999999999995</v>
      </c>
      <c r="D157" s="1">
        <v>542.79999999999995</v>
      </c>
      <c r="E157" s="1">
        <v>542.79999999999995</v>
      </c>
    </row>
    <row r="158" spans="1:5" ht="31.2" x14ac:dyDescent="0.3">
      <c r="A158" s="10" t="s">
        <v>46</v>
      </c>
      <c r="B158" s="32" t="s">
        <v>97</v>
      </c>
      <c r="C158" s="11">
        <f>SUM(C159:C160)</f>
        <v>76809.599999999991</v>
      </c>
      <c r="D158" s="11">
        <f t="shared" ref="D158:E158" si="58">SUM(D159:D160)</f>
        <v>57197.8</v>
      </c>
      <c r="E158" s="11">
        <f t="shared" si="58"/>
        <v>57197.8</v>
      </c>
    </row>
    <row r="159" spans="1:5" x14ac:dyDescent="0.3">
      <c r="A159" s="36" t="s">
        <v>3</v>
      </c>
      <c r="B159" s="36"/>
      <c r="C159" s="1">
        <v>71432.899999999994</v>
      </c>
      <c r="D159" s="1">
        <v>53193.9</v>
      </c>
      <c r="E159" s="1">
        <v>53193.9</v>
      </c>
    </row>
    <row r="160" spans="1:5" ht="15.6" customHeight="1" x14ac:dyDescent="0.3">
      <c r="A160" s="36" t="s">
        <v>61</v>
      </c>
      <c r="B160" s="36"/>
      <c r="C160" s="1">
        <v>5376.7</v>
      </c>
      <c r="D160" s="1">
        <v>4003.9</v>
      </c>
      <c r="E160" s="1">
        <v>4003.9</v>
      </c>
    </row>
    <row r="161" spans="1:9" ht="78" x14ac:dyDescent="0.3">
      <c r="A161" s="15" t="s">
        <v>102</v>
      </c>
      <c r="B161" s="32" t="s">
        <v>96</v>
      </c>
      <c r="C161" s="26">
        <f>C163+C162</f>
        <v>14119.300000000001</v>
      </c>
      <c r="D161" s="26">
        <f>D163+D162</f>
        <v>19506.900000000001</v>
      </c>
      <c r="E161" s="26">
        <f>E163+E162</f>
        <v>37434.699999999997</v>
      </c>
    </row>
    <row r="162" spans="1:9" x14ac:dyDescent="0.3">
      <c r="A162" s="36" t="s">
        <v>2</v>
      </c>
      <c r="B162" s="36"/>
      <c r="C162" s="33">
        <v>1114.7</v>
      </c>
      <c r="D162" s="33">
        <v>2786.7</v>
      </c>
      <c r="E162" s="33">
        <v>5852.1</v>
      </c>
    </row>
    <row r="163" spans="1:9" x14ac:dyDescent="0.3">
      <c r="A163" s="36" t="s">
        <v>3</v>
      </c>
      <c r="B163" s="36"/>
      <c r="C163" s="1">
        <v>13004.6</v>
      </c>
      <c r="D163" s="1">
        <v>16720.2</v>
      </c>
      <c r="E163" s="1">
        <v>31582.6</v>
      </c>
    </row>
    <row r="164" spans="1:9" ht="202.8" x14ac:dyDescent="0.3">
      <c r="A164" s="15" t="s">
        <v>119</v>
      </c>
      <c r="B164" s="32" t="s">
        <v>120</v>
      </c>
      <c r="C164" s="26">
        <f>C165</f>
        <v>4.3</v>
      </c>
      <c r="D164" s="26">
        <f t="shared" ref="D164:E164" si="59">D165</f>
        <v>4.3</v>
      </c>
      <c r="E164" s="26">
        <f t="shared" si="59"/>
        <v>4.3</v>
      </c>
    </row>
    <row r="165" spans="1:9" ht="15.6" customHeight="1" x14ac:dyDescent="0.3">
      <c r="A165" s="36" t="s">
        <v>3</v>
      </c>
      <c r="B165" s="36"/>
      <c r="C165" s="1">
        <v>4.3</v>
      </c>
      <c r="D165" s="1">
        <v>4.3</v>
      </c>
      <c r="E165" s="1">
        <v>4.3</v>
      </c>
    </row>
    <row r="166" spans="1:9" hidden="1" x14ac:dyDescent="0.3">
      <c r="A166" s="32"/>
      <c r="B166" s="32"/>
      <c r="C166" s="1"/>
      <c r="D166" s="1"/>
      <c r="E166" s="1"/>
    </row>
    <row r="167" spans="1:9" ht="31.2" x14ac:dyDescent="0.3">
      <c r="A167" s="50" t="s">
        <v>103</v>
      </c>
      <c r="B167" s="8" t="s">
        <v>115</v>
      </c>
      <c r="C167" s="35">
        <f>C169</f>
        <v>850</v>
      </c>
      <c r="D167" s="35">
        <f>D169</f>
        <v>200</v>
      </c>
      <c r="E167" s="35">
        <f>E169</f>
        <v>200</v>
      </c>
    </row>
    <row r="168" spans="1:9" x14ac:dyDescent="0.3">
      <c r="A168" s="50"/>
      <c r="B168" s="32" t="s">
        <v>1</v>
      </c>
      <c r="C168" s="35"/>
      <c r="D168" s="35"/>
      <c r="E168" s="35"/>
    </row>
    <row r="169" spans="1:9" x14ac:dyDescent="0.3">
      <c r="A169" s="37" t="s">
        <v>61</v>
      </c>
      <c r="B169" s="37"/>
      <c r="C169" s="7">
        <f>C171+C173</f>
        <v>850</v>
      </c>
      <c r="D169" s="7">
        <f>D171+D173</f>
        <v>200</v>
      </c>
      <c r="E169" s="7">
        <f>E171+E173</f>
        <v>200</v>
      </c>
    </row>
    <row r="170" spans="1:9" ht="93.6" hidden="1" x14ac:dyDescent="0.3">
      <c r="A170" s="15" t="s">
        <v>104</v>
      </c>
      <c r="B170" s="31" t="s">
        <v>92</v>
      </c>
      <c r="C170" s="11">
        <f>C171</f>
        <v>0</v>
      </c>
      <c r="D170" s="11">
        <f t="shared" ref="D170:E170" si="60">D171</f>
        <v>0</v>
      </c>
      <c r="E170" s="11">
        <f t="shared" si="60"/>
        <v>0</v>
      </c>
    </row>
    <row r="171" spans="1:9" hidden="1" x14ac:dyDescent="0.3">
      <c r="A171" s="37" t="s">
        <v>61</v>
      </c>
      <c r="B171" s="37"/>
      <c r="C171" s="7">
        <v>0</v>
      </c>
      <c r="D171" s="7">
        <v>0</v>
      </c>
      <c r="E171" s="7">
        <v>0</v>
      </c>
    </row>
    <row r="172" spans="1:9" ht="92.4" customHeight="1" x14ac:dyDescent="0.3">
      <c r="A172" s="15" t="s">
        <v>104</v>
      </c>
      <c r="B172" s="31" t="s">
        <v>93</v>
      </c>
      <c r="C172" s="11">
        <f>C173</f>
        <v>850</v>
      </c>
      <c r="D172" s="11">
        <f t="shared" ref="D172" si="61">D173</f>
        <v>200</v>
      </c>
      <c r="E172" s="11">
        <f t="shared" ref="E172" si="62">E173</f>
        <v>200</v>
      </c>
    </row>
    <row r="173" spans="1:9" x14ac:dyDescent="0.3">
      <c r="A173" s="37" t="s">
        <v>61</v>
      </c>
      <c r="B173" s="37"/>
      <c r="C173" s="7">
        <v>850</v>
      </c>
      <c r="D173" s="7">
        <v>200</v>
      </c>
      <c r="E173" s="7">
        <v>200</v>
      </c>
    </row>
    <row r="174" spans="1:9" ht="62.4" x14ac:dyDescent="0.3">
      <c r="A174" s="50" t="s">
        <v>105</v>
      </c>
      <c r="B174" s="8" t="s">
        <v>116</v>
      </c>
      <c r="C174" s="39">
        <f>C176</f>
        <v>129</v>
      </c>
      <c r="D174" s="39">
        <f>D176</f>
        <v>124</v>
      </c>
      <c r="E174" s="39">
        <f>E176</f>
        <v>124</v>
      </c>
      <c r="G174" s="13"/>
      <c r="H174" s="13"/>
      <c r="I174" s="13"/>
    </row>
    <row r="175" spans="1:9" x14ac:dyDescent="0.3">
      <c r="A175" s="50"/>
      <c r="B175" s="32" t="s">
        <v>1</v>
      </c>
      <c r="C175" s="40"/>
      <c r="D175" s="40"/>
      <c r="E175" s="40"/>
    </row>
    <row r="176" spans="1:9" x14ac:dyDescent="0.3">
      <c r="A176" s="37" t="s">
        <v>61</v>
      </c>
      <c r="B176" s="37"/>
      <c r="C176" s="7">
        <f>C178</f>
        <v>129</v>
      </c>
      <c r="D176" s="7">
        <f t="shared" ref="D176:E176" si="63">D178</f>
        <v>124</v>
      </c>
      <c r="E176" s="7">
        <f t="shared" si="63"/>
        <v>124</v>
      </c>
    </row>
    <row r="177" spans="1:5" ht="46.8" x14ac:dyDescent="0.3">
      <c r="A177" s="15" t="s">
        <v>106</v>
      </c>
      <c r="B177" s="31" t="s">
        <v>129</v>
      </c>
      <c r="C177" s="11">
        <f>C178</f>
        <v>129</v>
      </c>
      <c r="D177" s="11">
        <f t="shared" ref="D177" si="64">D178</f>
        <v>124</v>
      </c>
      <c r="E177" s="11">
        <f t="shared" ref="E177" si="65">E178</f>
        <v>124</v>
      </c>
    </row>
    <row r="178" spans="1:5" x14ac:dyDescent="0.3">
      <c r="A178" s="37" t="s">
        <v>61</v>
      </c>
      <c r="B178" s="37"/>
      <c r="C178" s="7">
        <v>129</v>
      </c>
      <c r="D178" s="7">
        <v>124</v>
      </c>
      <c r="E178" s="7">
        <v>124</v>
      </c>
    </row>
    <row r="179" spans="1:5" ht="79.8" hidden="1" customHeight="1" x14ac:dyDescent="0.3">
      <c r="A179" s="14" t="s">
        <v>107</v>
      </c>
      <c r="B179" s="19" t="s">
        <v>128</v>
      </c>
      <c r="C179" s="6">
        <f>C180</f>
        <v>70</v>
      </c>
      <c r="D179" s="6">
        <f t="shared" ref="D179:E179" si="66">D180</f>
        <v>70</v>
      </c>
      <c r="E179" s="6">
        <f t="shared" si="66"/>
        <v>70</v>
      </c>
    </row>
    <row r="180" spans="1:5" hidden="1" x14ac:dyDescent="0.3">
      <c r="A180" s="37" t="s">
        <v>61</v>
      </c>
      <c r="B180" s="37"/>
      <c r="C180" s="7">
        <v>70</v>
      </c>
      <c r="D180" s="7">
        <v>70</v>
      </c>
      <c r="E180" s="7">
        <v>70</v>
      </c>
    </row>
    <row r="181" spans="1:5" x14ac:dyDescent="0.3">
      <c r="A181" s="27"/>
      <c r="B181" s="28"/>
      <c r="C181" s="28"/>
      <c r="D181" s="28"/>
      <c r="E181" s="28"/>
    </row>
  </sheetData>
  <mergeCells count="142">
    <mergeCell ref="A176:B176"/>
    <mergeCell ref="A178:B178"/>
    <mergeCell ref="A180:B180"/>
    <mergeCell ref="A163:B163"/>
    <mergeCell ref="A123:B123"/>
    <mergeCell ref="A124:B124"/>
    <mergeCell ref="A122:B122"/>
    <mergeCell ref="A113:B113"/>
    <mergeCell ref="A167:A168"/>
    <mergeCell ref="A152:B152"/>
    <mergeCell ref="A160:B160"/>
    <mergeCell ref="A153:B153"/>
    <mergeCell ref="A154:B154"/>
    <mergeCell ref="A156:B156"/>
    <mergeCell ref="A157:B157"/>
    <mergeCell ref="A159:B159"/>
    <mergeCell ref="A165:B165"/>
    <mergeCell ref="A162:B162"/>
    <mergeCell ref="C167:C168"/>
    <mergeCell ref="D167:D168"/>
    <mergeCell ref="E167:E168"/>
    <mergeCell ref="A171:B171"/>
    <mergeCell ref="A173:B173"/>
    <mergeCell ref="A169:B169"/>
    <mergeCell ref="A174:A175"/>
    <mergeCell ref="C174:C175"/>
    <mergeCell ref="D174:D175"/>
    <mergeCell ref="E174:E175"/>
    <mergeCell ref="A42:B42"/>
    <mergeCell ref="A69:B69"/>
    <mergeCell ref="A22:B22"/>
    <mergeCell ref="A24:B24"/>
    <mergeCell ref="A20:B20"/>
    <mergeCell ref="A26:B26"/>
    <mergeCell ref="A28:B28"/>
    <mergeCell ref="A29:B29"/>
    <mergeCell ref="A31:B31"/>
    <mergeCell ref="A32:B32"/>
    <mergeCell ref="A34:B34"/>
    <mergeCell ref="A37:A38"/>
    <mergeCell ref="A65:B65"/>
    <mergeCell ref="A67:B67"/>
    <mergeCell ref="A54:B54"/>
    <mergeCell ref="A7:B7"/>
    <mergeCell ref="A8:B8"/>
    <mergeCell ref="A9:B9"/>
    <mergeCell ref="A10:A11"/>
    <mergeCell ref="C10:C11"/>
    <mergeCell ref="D10:D11"/>
    <mergeCell ref="A1:E1"/>
    <mergeCell ref="A2:E2"/>
    <mergeCell ref="A3:E3"/>
    <mergeCell ref="A5:B5"/>
    <mergeCell ref="C5:C6"/>
    <mergeCell ref="D5:D6"/>
    <mergeCell ref="E5:E6"/>
    <mergeCell ref="A6:B6"/>
    <mergeCell ref="C37:C38"/>
    <mergeCell ref="D37:D38"/>
    <mergeCell ref="E37:E38"/>
    <mergeCell ref="A39:B39"/>
    <mergeCell ref="A40:B40"/>
    <mergeCell ref="E10:E11"/>
    <mergeCell ref="A12:B12"/>
    <mergeCell ref="A13:B13"/>
    <mergeCell ref="A15:B15"/>
    <mergeCell ref="A17:B17"/>
    <mergeCell ref="A18:B18"/>
    <mergeCell ref="A71:B71"/>
    <mergeCell ref="A43:B43"/>
    <mergeCell ref="A46:B46"/>
    <mergeCell ref="A49:B49"/>
    <mergeCell ref="A63:B63"/>
    <mergeCell ref="A51:B51"/>
    <mergeCell ref="A45:B45"/>
    <mergeCell ref="A48:B48"/>
    <mergeCell ref="A53:B53"/>
    <mergeCell ref="A56:B56"/>
    <mergeCell ref="A58:B58"/>
    <mergeCell ref="A59:B59"/>
    <mergeCell ref="A61:B61"/>
    <mergeCell ref="D93:D94"/>
    <mergeCell ref="E93:E94"/>
    <mergeCell ref="A95:B95"/>
    <mergeCell ref="A97:B97"/>
    <mergeCell ref="A99:B99"/>
    <mergeCell ref="A100:A101"/>
    <mergeCell ref="C100:C101"/>
    <mergeCell ref="A73:B73"/>
    <mergeCell ref="A79:B79"/>
    <mergeCell ref="A93:A94"/>
    <mergeCell ref="C93:C94"/>
    <mergeCell ref="A75:B75"/>
    <mergeCell ref="A77:B77"/>
    <mergeCell ref="A81:B81"/>
    <mergeCell ref="A83:B83"/>
    <mergeCell ref="A85:B85"/>
    <mergeCell ref="A87:B87"/>
    <mergeCell ref="A89:B89"/>
    <mergeCell ref="A92:B92"/>
    <mergeCell ref="A91:B91"/>
    <mergeCell ref="C111:C112"/>
    <mergeCell ref="D111:D112"/>
    <mergeCell ref="E111:E112"/>
    <mergeCell ref="A114:B114"/>
    <mergeCell ref="D100:D101"/>
    <mergeCell ref="E100:E101"/>
    <mergeCell ref="A103:B103"/>
    <mergeCell ref="A104:B104"/>
    <mergeCell ref="A107:B107"/>
    <mergeCell ref="A108:B108"/>
    <mergeCell ref="A110:B110"/>
    <mergeCell ref="A111:A112"/>
    <mergeCell ref="A106:B106"/>
    <mergeCell ref="A102:B102"/>
    <mergeCell ref="C125:C126"/>
    <mergeCell ref="D125:D126"/>
    <mergeCell ref="E125:E126"/>
    <mergeCell ref="A128:B128"/>
    <mergeCell ref="A130:B130"/>
    <mergeCell ref="A132:B132"/>
    <mergeCell ref="A115:B115"/>
    <mergeCell ref="A117:B117"/>
    <mergeCell ref="A118:B118"/>
    <mergeCell ref="A120:B120"/>
    <mergeCell ref="A125:A126"/>
    <mergeCell ref="A127:B127"/>
    <mergeCell ref="C146:C147"/>
    <mergeCell ref="D146:D147"/>
    <mergeCell ref="E146:E147"/>
    <mergeCell ref="A148:B148"/>
    <mergeCell ref="A149:B149"/>
    <mergeCell ref="A150:B150"/>
    <mergeCell ref="A134:B134"/>
    <mergeCell ref="A136:B136"/>
    <mergeCell ref="A139:B139"/>
    <mergeCell ref="A142:B142"/>
    <mergeCell ref="A145:B145"/>
    <mergeCell ref="A146:A147"/>
    <mergeCell ref="A138:B138"/>
    <mergeCell ref="A141:B141"/>
    <mergeCell ref="A144:B144"/>
  </mergeCells>
  <pageMargins left="0.98425196850393704" right="0.98425196850393704" top="0.27559055118110237" bottom="0.47244094488188981" header="0.31496062992125984" footer="0.31496062992125984"/>
  <pageSetup paperSize="9" scale="84" firstPageNumber="915" fitToHeight="0" orientation="portrait" useFirstPageNumber="1" r:id="rId1"/>
  <rowBreaks count="1" manualBreakCount="1">
    <brk id="16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(2)'!Заголовки_для_печати</vt:lpstr>
      <vt:lpstr>'Лист1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Киосова Елена Сергеевна</dc:creator>
  <cp:lastModifiedBy>Муллабаева Елена Анатольевна</cp:lastModifiedBy>
  <cp:lastPrinted>2019-11-15T09:06:19Z</cp:lastPrinted>
  <dcterms:created xsi:type="dcterms:W3CDTF">2017-10-31T11:43:54Z</dcterms:created>
  <dcterms:modified xsi:type="dcterms:W3CDTF">2019-11-15T06:37:32Z</dcterms:modified>
</cp:coreProperties>
</file>