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ДЕПАРТАМЕНТ  ФИНАНСОВ\Бюджет города на 2020-2022 годы\бюджетное управление\ГОТОВЫЕ МАТЕРИАЛЫ К ПРОЕКТУ БЮДЖЕТА 2020-2022гг\ГОТОВЫЕ МАТЕРИАЛЫ К ПРОЕКТУ БЮДЖЕТА 2020-2022гг\"/>
    </mc:Choice>
  </mc:AlternateContent>
  <bookViews>
    <workbookView xWindow="120" yWindow="120" windowWidth="9720" windowHeight="7320"/>
  </bookViews>
  <sheets>
    <sheet name="бюджет на 2019-2021 (2)" sheetId="10" r:id="rId1"/>
  </sheets>
  <definedNames>
    <definedName name="_xlnm.Print_Titles" localSheetId="0">'бюджет на 2019-2021 (2)'!$5:$5</definedName>
    <definedName name="_xlnm.Print_Area" localSheetId="0">'бюджет на 2019-2021 (2)'!$A$1:$H$107</definedName>
  </definedNames>
  <calcPr calcId="162913"/>
</workbook>
</file>

<file path=xl/calcChain.xml><?xml version="1.0" encoding="utf-8"?>
<calcChain xmlns="http://schemas.openxmlformats.org/spreadsheetml/2006/main">
  <c r="H27" i="10" l="1"/>
  <c r="G27" i="10"/>
  <c r="F27" i="10"/>
  <c r="H26" i="10"/>
  <c r="G26" i="10"/>
  <c r="F26" i="10"/>
  <c r="F25" i="10"/>
  <c r="H34" i="10"/>
  <c r="G34" i="10"/>
  <c r="F34" i="10"/>
  <c r="H31" i="10"/>
  <c r="G31" i="10"/>
  <c r="F31" i="10"/>
  <c r="H105" i="10" l="1"/>
  <c r="G105" i="10"/>
  <c r="F105" i="10"/>
  <c r="H94" i="10"/>
  <c r="G94" i="10"/>
  <c r="H93" i="10"/>
  <c r="H92" i="10" s="1"/>
  <c r="G93" i="10"/>
  <c r="G92" i="10" s="1"/>
  <c r="F92" i="10"/>
  <c r="F93" i="10"/>
  <c r="F94" i="10"/>
  <c r="H95" i="10"/>
  <c r="G95" i="10"/>
  <c r="F95" i="10"/>
  <c r="H98" i="10"/>
  <c r="G98" i="10"/>
  <c r="F98" i="10"/>
  <c r="H100" i="10"/>
  <c r="G100" i="10"/>
  <c r="H99" i="10"/>
  <c r="G99" i="10"/>
  <c r="F100" i="10"/>
  <c r="F99" i="10"/>
  <c r="H82" i="10"/>
  <c r="G82" i="10"/>
  <c r="F82" i="10"/>
  <c r="H81" i="10"/>
  <c r="G81" i="10"/>
  <c r="F81" i="10"/>
  <c r="H83" i="10"/>
  <c r="G83" i="10"/>
  <c r="F83" i="10"/>
  <c r="H61" i="10"/>
  <c r="G61" i="10"/>
  <c r="F61" i="10"/>
  <c r="H60" i="10"/>
  <c r="G60" i="10"/>
  <c r="F60" i="10"/>
  <c r="H50" i="10"/>
  <c r="G50" i="10"/>
  <c r="F50" i="10"/>
  <c r="H49" i="10"/>
  <c r="G49" i="10"/>
  <c r="F49" i="10"/>
  <c r="H48" i="10"/>
  <c r="G48" i="10"/>
  <c r="F48" i="10"/>
  <c r="H16" i="10" l="1"/>
  <c r="H15" i="10" s="1"/>
  <c r="G16" i="10"/>
  <c r="F16" i="10"/>
  <c r="F15" i="10" s="1"/>
  <c r="H17" i="10"/>
  <c r="G17" i="10"/>
  <c r="F17" i="10"/>
  <c r="H7" i="10"/>
  <c r="G7" i="10"/>
  <c r="F7" i="10"/>
  <c r="H8" i="10"/>
  <c r="G8" i="10"/>
  <c r="F8" i="10"/>
  <c r="H12" i="10"/>
  <c r="G12" i="10"/>
  <c r="F12" i="10"/>
  <c r="G15" i="10" l="1"/>
  <c r="H101" i="10"/>
  <c r="G101" i="10"/>
  <c r="F101" i="10"/>
  <c r="H89" i="10"/>
  <c r="G89" i="10"/>
  <c r="F89" i="10"/>
  <c r="H86" i="10"/>
  <c r="G86" i="10"/>
  <c r="F86" i="10"/>
  <c r="H76" i="10"/>
  <c r="G76" i="10"/>
  <c r="F76" i="10"/>
  <c r="H73" i="10"/>
  <c r="G73" i="10"/>
  <c r="F73" i="10"/>
  <c r="H72" i="10"/>
  <c r="G72" i="10"/>
  <c r="F72" i="10"/>
  <c r="H71" i="10"/>
  <c r="G71" i="10"/>
  <c r="F71" i="10"/>
  <c r="H70" i="10"/>
  <c r="G70" i="10"/>
  <c r="F70" i="10"/>
  <c r="H65" i="10"/>
  <c r="G65" i="10"/>
  <c r="F65" i="10"/>
  <c r="H62" i="10"/>
  <c r="G62" i="10"/>
  <c r="F62" i="10"/>
  <c r="H59" i="10"/>
  <c r="G59" i="10"/>
  <c r="F59" i="10"/>
  <c r="H54" i="10"/>
  <c r="G54" i="10"/>
  <c r="F54" i="10"/>
  <c r="H51" i="10"/>
  <c r="G51" i="10"/>
  <c r="F51" i="10"/>
  <c r="H43" i="10"/>
  <c r="G43" i="10"/>
  <c r="F43" i="10"/>
  <c r="H40" i="10"/>
  <c r="G40" i="10"/>
  <c r="F40" i="10"/>
  <c r="H37" i="10"/>
  <c r="G37" i="10"/>
  <c r="F37" i="10"/>
  <c r="H28" i="10"/>
  <c r="G28" i="10"/>
  <c r="F28" i="10"/>
  <c r="H107" i="10"/>
  <c r="G107" i="10"/>
  <c r="F107" i="10"/>
  <c r="G106" i="10"/>
  <c r="F106" i="10"/>
  <c r="H25" i="10"/>
  <c r="G25" i="10"/>
  <c r="H21" i="10"/>
  <c r="G21" i="10"/>
  <c r="F21" i="10"/>
  <c r="H18" i="10"/>
  <c r="G18" i="10"/>
  <c r="F18" i="10"/>
  <c r="H9" i="10"/>
  <c r="G9" i="10"/>
  <c r="F9" i="10"/>
  <c r="H106" i="10" l="1"/>
  <c r="H47" i="10"/>
  <c r="G47" i="10"/>
  <c r="F58" i="10"/>
  <c r="H6" i="10"/>
  <c r="F47" i="10"/>
  <c r="F80" i="10"/>
  <c r="G24" i="10"/>
  <c r="G104" i="10" s="1"/>
  <c r="G58" i="10"/>
  <c r="F24" i="10"/>
  <c r="F104" i="10" s="1"/>
  <c r="G80" i="10"/>
  <c r="H24" i="10"/>
  <c r="F6" i="10"/>
  <c r="G6" i="10"/>
  <c r="H58" i="10"/>
  <c r="H80" i="10"/>
  <c r="F69" i="10"/>
  <c r="H69" i="10"/>
  <c r="G69" i="10"/>
  <c r="H104" i="10" l="1"/>
</calcChain>
</file>

<file path=xl/sharedStrings.xml><?xml version="1.0" encoding="utf-8"?>
<sst xmlns="http://schemas.openxmlformats.org/spreadsheetml/2006/main" count="175" uniqueCount="78">
  <si>
    <t>Наименование расходов</t>
  </si>
  <si>
    <t>Источник финансирования</t>
  </si>
  <si>
    <t>бюджет автономного округа</t>
  </si>
  <si>
    <t>местный бюджет</t>
  </si>
  <si>
    <t>всего</t>
  </si>
  <si>
    <t>Доля софинансирования, %</t>
  </si>
  <si>
    <t>Всего</t>
  </si>
  <si>
    <t>Наименование государственной программы, подпрограммы государственной программы</t>
  </si>
  <si>
    <t>тыс. рублей</t>
  </si>
  <si>
    <t>Субсидии на создание условий для деятельности народных дружин</t>
  </si>
  <si>
    <t>Наименование приоритетного проекта (направления)</t>
  </si>
  <si>
    <t>Строительство инженерных сетей</t>
  </si>
  <si>
    <t>Подготовка инженерных сетей к осенне - зимнему периоду</t>
  </si>
  <si>
    <t>Организация питания детей школьного возраста в оздоровительных лагерях с дневным пребыванием детей</t>
  </si>
  <si>
    <t>Материальное стимулирование членов добровольных народных дружин, создание условий для их деятельности</t>
  </si>
  <si>
    <t>Субсидия на обеспечение функционирования и развития систем видеонаблюдения в сфере общественного порядка</t>
  </si>
  <si>
    <t>Субсидия на развитие сферы культуры в муниципальных образованиях автономного округа</t>
  </si>
  <si>
    <t>Предоставление государственных услуг в многофункциональных центрах предоставления государственных и муниципальных услуг</t>
  </si>
  <si>
    <t>Итого  расходы на осуществление приоритетных расходных обязательств</t>
  </si>
  <si>
    <t>Приложение 3 к пояснительной записке</t>
  </si>
  <si>
    <t>Объем ассигнований на 2020 год</t>
  </si>
  <si>
    <t>Пополнение книжного фонда, модернизация библиотек</t>
  </si>
  <si>
    <t>федеральный бюджет</t>
  </si>
  <si>
    <t>Субсидия на реализацию полномочий в сфере жилищно - коммунального комплекса</t>
  </si>
  <si>
    <t>Подпрограмма «Общее образование. Дополнительное образование детей»</t>
  </si>
  <si>
    <t>Подпрограмма «Профилактика правонарушений»</t>
  </si>
  <si>
    <t>Подпрограмма «Содействие развитию жилищного строительства»</t>
  </si>
  <si>
    <t>Подпрограмма «Обеспечение мерами государственной поддержки по улучшению жилищных условий отдельных категорий граждан»</t>
  </si>
  <si>
    <t>Подпрограмма «Поддержка частных инвестиций в жилищно - 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водоотведения»</t>
  </si>
  <si>
    <t>Подпрограмма «Формирование комфортной городской среды»</t>
  </si>
  <si>
    <t>Обеспечение функционирования и развития систем видеонаблюдения</t>
  </si>
  <si>
    <t>Государственная программа Ханты - Мансийского автономного округа - Югры «Развитие образования»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</si>
  <si>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</si>
  <si>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Объем ассигнований на 2021 год</t>
  </si>
  <si>
    <t>Государственная программа Ханты - Мансийского автономного округа - Югры «Профилактика правонарушений и обеспечение отдельных прав граждан»</t>
  </si>
  <si>
    <t>Государственная программа Ханты - Мансийского автономного округа - Югры «Развитие жилищной сферы»</t>
  </si>
  <si>
    <t>Внесение изменений в градостроительную документацию, стимулирование жилищного строительства</t>
  </si>
  <si>
    <t>Приобретение жилых помещений для переселения граждан из непригодного для проживания жилищного фонда</t>
  </si>
  <si>
    <t>Субсидии на строительство объектов инженерной инфраструктуры на территориях, предназанченных для жилищного строительства</t>
  </si>
  <si>
    <t>Предоставление субсидий молодым семьям на улучшение жилищных условий</t>
  </si>
  <si>
    <t>Государственная программа Ханты - Мансийского автономного округа - Югры «Жилищно - коммунальный комплекс и городская среда»</t>
  </si>
  <si>
    <t>Субсидия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</si>
  <si>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Государственная программа Ханты - Мансийского автономного округа - Югры «Культурное пространство»</t>
  </si>
  <si>
    <t>Подпрограмма «Модернизация и развитие учреждений и организаций культуры»</t>
  </si>
  <si>
    <t>Подпрограмма  «Развитие спорта высщих достижений и системы подготовки спортивного резерва»</t>
  </si>
  <si>
    <t xml:space="preserve">Приобретение экипировки,  спортивного оборудования и инвентаря </t>
  </si>
  <si>
    <t>Субсидия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</si>
  <si>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</t>
  </si>
  <si>
    <t>Предоставление субсидий субъектам малого и среднего предпринимательства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</si>
  <si>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</si>
  <si>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Проведение мероприятий, направленных на  укрепление межнационального и межконфессионального согласия, обеспечение социальной и культурной адаптации мигрантов, профилактику экстремизма</t>
  </si>
  <si>
    <t>Субсидии на софинансирование расходов муниципальных образований по обеспечению физкультурно - 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</t>
  </si>
  <si>
    <t xml:space="preserve">Подпрограмма «Гармонизация межнациональных и межконфессиональных отношений» </t>
  </si>
  <si>
    <t>Государственная программа Ханты-Мансийского автономного округа - Югры «Реализация государственной национальной политики и профилактика экстремизма»</t>
  </si>
  <si>
    <t>Перечень приоритетных расходных обязательств муниципального образования город Югорск, софинансируемых за счет средств бюджета автономного округа в 2020 году и плановом периоде 2021 и 2022 годов путем предоставления межбюджетных субсидий</t>
  </si>
  <si>
    <t>Приобретение в муниципальную собственность общеобразовательного учреждения на 500 мест</t>
  </si>
  <si>
    <t>Субсидии на реализацию полномочий в области жилищного строительства</t>
  </si>
  <si>
    <t>Субсидии для реализации полномочий в области жилищных отношений</t>
  </si>
  <si>
    <t>Субсидии на реализацию мероприятий по обеспечению жильем молодых семей</t>
  </si>
  <si>
    <t>Приобретение музыкальных инструментов, оборудования и материалов</t>
  </si>
  <si>
    <t>Субсидия на государственную поддержку отрасли  культуры</t>
  </si>
  <si>
    <t>Мероприятия по формированию благоприятного образа предпринимательства</t>
  </si>
  <si>
    <t>Субсидия на содействие развитию исторических и иных местных традиций</t>
  </si>
  <si>
    <t>Объем ассигнований на 2022 год</t>
  </si>
  <si>
    <t>Субсидия на приобретение, создание в соответствии с концессионными соглашениями, соглашениями о муниципально - частном партнерстве объектов недвижимого имущества для размещения дошкольных образовательных организаций и общеобразовательных организаций в рамках регионального проекта «Современная школа»</t>
  </si>
  <si>
    <t>Подпрограмма «Ресурсное обеспечение в сфере образования»</t>
  </si>
  <si>
    <t>Проведение работ по благоустройству общественной территории</t>
  </si>
  <si>
    <t>Государственная программа Ханты - Мансийского автономного округа - Югры «Развитие физической культуры и спорта»</t>
  </si>
  <si>
    <t>Государственная программа Ханты-Мансийского автономного округа - Югры  «Развитие экономического потенциала»</t>
  </si>
  <si>
    <t>Подпрограмма «Развитие малого и среднего предпринимательства»</t>
  </si>
  <si>
    <t>Субсидии на поддержку малого и среднего предпринимательства в рамках регионального проекта «Популяризация предпринимательства»</t>
  </si>
  <si>
    <t>Субсидии на поддержку малого и среднего предпринимательства в рамках регионального проекта  «Расширение доступа субъектов малого и среднего предпринимательства к финансововй поддержке, в том числе к льготному финансированию»</t>
  </si>
  <si>
    <t>Подпрограмма «Совершенствование государственного и муниципального управления»</t>
  </si>
  <si>
    <t>Подпрограмма «Выравнивание финансовых возможностей и содействие сбалансированности местных бюджетов»</t>
  </si>
  <si>
    <t>Софинансирование проектов, отбранных на условиях инициативного бюджетирования по изготовлению и установке памятников, по обустройству и оборудованию парков, скверов, площадей</t>
  </si>
  <si>
    <t>Снос ветхих строений</t>
  </si>
  <si>
    <t>Искусственное повышение рельефа (отсыпка) территорий земельных участков, предназначенных для индивидуального жилищного строительства</t>
  </si>
  <si>
    <t>Государственная программа Ханты - Мансийского автономного округа - Югры «Создание условий для эффективного управления муниципальными финансами»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</si>
</sst>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0\.00"/>
    <numFmt numFmtId="166" formatCode="#,##0.0;[Red]\-#,##0.0"/>
    <numFmt numFmtId="167" formatCode="#,##0.0_ ;[Red]\-#,##0.0\ "/>
    <numFmt numFmtId="168" formatCode="0.0"/>
  </numFmts>
  <fonts count="8" x14ac:knownFonts="1">
    <font>
      <sz val="10"/>
      <name val="Arial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65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2" fontId="4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0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9" fontId="2" fillId="0" borderId="1" xfId="1" applyNumberFormat="1" applyFont="1" applyFill="1" applyBorder="1" applyAlignment="1" applyProtection="1">
      <alignment horizont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/>
    <xf numFmtId="9" fontId="4" fillId="0" borderId="1" xfId="1" applyNumberFormat="1" applyFont="1" applyFill="1" applyBorder="1" applyAlignment="1" applyProtection="1">
      <alignment horizont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5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 applyAlignment="1">
      <alignment horizontal="center"/>
    </xf>
    <xf numFmtId="2" fontId="5" fillId="0" borderId="0" xfId="0" applyNumberFormat="1" applyFont="1" applyFill="1"/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>
      <alignment vertical="center"/>
    </xf>
    <xf numFmtId="167" fontId="5" fillId="0" borderId="0" xfId="1" applyNumberFormat="1" applyFont="1" applyFill="1"/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left" vertical="center" wrapText="1"/>
      <protection hidden="1"/>
    </xf>
    <xf numFmtId="9" fontId="4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9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9" fontId="4" fillId="2" borderId="1" xfId="1" applyNumberFormat="1" applyFont="1" applyFill="1" applyBorder="1" applyAlignment="1" applyProtection="1">
      <alignment horizont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6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2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11" xfId="1" applyFont="1" applyFill="1" applyBorder="1" applyAlignment="1">
      <alignment vertical="center" wrapText="1"/>
    </xf>
    <xf numFmtId="0" fontId="4" fillId="0" borderId="12" xfId="1" applyFont="1" applyFill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5" fillId="0" borderId="1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65" fontId="4" fillId="0" borderId="1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2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0" borderId="4" xfId="0" applyFont="1" applyBorder="1" applyAlignment="1"/>
    <xf numFmtId="0" fontId="5" fillId="0" borderId="5" xfId="0" applyFont="1" applyBorder="1" applyAlignment="1"/>
    <xf numFmtId="0" fontId="5" fillId="0" borderId="0" xfId="0" applyFont="1" applyBorder="1" applyAlignment="1"/>
    <xf numFmtId="0" fontId="5" fillId="0" borderId="7" xfId="0" applyFont="1" applyBorder="1" applyAlignment="1"/>
    <xf numFmtId="0" fontId="5" fillId="0" borderId="6" xfId="0" applyFont="1" applyBorder="1" applyAlignment="1"/>
    <xf numFmtId="0" fontId="5" fillId="0" borderId="0" xfId="0" applyFont="1" applyAlignment="1"/>
    <xf numFmtId="0" fontId="5" fillId="0" borderId="8" xfId="0" applyFont="1" applyBorder="1" applyAlignment="1"/>
    <xf numFmtId="0" fontId="5" fillId="0" borderId="9" xfId="0" applyFont="1" applyBorder="1" applyAlignment="1"/>
    <xf numFmtId="0" fontId="5" fillId="0" borderId="10" xfId="0" applyFont="1" applyBorder="1" applyAlignment="1"/>
    <xf numFmtId="0" fontId="5" fillId="0" borderId="1" xfId="0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J109"/>
  <sheetViews>
    <sheetView showGridLines="0" tabSelected="1" zoomScale="80" zoomScaleNormal="80" zoomScaleSheetLayoutView="70" workbookViewId="0">
      <selection activeCell="C9" sqref="C9:C11"/>
    </sheetView>
  </sheetViews>
  <sheetFormatPr defaultColWidth="9.109375" defaultRowHeight="18" x14ac:dyDescent="0.35"/>
  <cols>
    <col min="1" max="1" width="49.88671875" style="28" customWidth="1"/>
    <col min="2" max="2" width="33.44140625" style="29" customWidth="1"/>
    <col min="3" max="3" width="58.6640625" style="29" customWidth="1"/>
    <col min="4" max="4" width="34.44140625" style="1" customWidth="1"/>
    <col min="5" max="5" width="16.5546875" style="30" customWidth="1"/>
    <col min="6" max="6" width="19.5546875" style="30" customWidth="1"/>
    <col min="7" max="7" width="17.88671875" style="33" customWidth="1"/>
    <col min="8" max="8" width="22.88671875" style="33" customWidth="1"/>
    <col min="9" max="9" width="5.6640625" style="28" customWidth="1"/>
    <col min="10" max="10" width="16.33203125" style="28" customWidth="1"/>
    <col min="11" max="11" width="14.109375" style="28" customWidth="1"/>
    <col min="12" max="12" width="16.88671875" style="28" customWidth="1"/>
    <col min="13" max="13" width="15" style="28" customWidth="1"/>
    <col min="14" max="16384" width="9.109375" style="28"/>
  </cols>
  <sheetData>
    <row r="1" spans="1:8" x14ac:dyDescent="0.35">
      <c r="A1" s="127" t="s">
        <v>19</v>
      </c>
      <c r="B1" s="128"/>
      <c r="C1" s="128"/>
      <c r="D1" s="128"/>
      <c r="E1" s="128"/>
      <c r="F1" s="128"/>
      <c r="G1" s="128"/>
      <c r="H1" s="128"/>
    </row>
    <row r="3" spans="1:8" s="1" customFormat="1" ht="42.75" customHeight="1" x14ac:dyDescent="0.35">
      <c r="A3" s="129" t="s">
        <v>54</v>
      </c>
      <c r="B3" s="130"/>
      <c r="C3" s="130"/>
      <c r="D3" s="130"/>
      <c r="E3" s="130"/>
      <c r="F3" s="130"/>
      <c r="G3" s="130"/>
      <c r="H3" s="130"/>
    </row>
    <row r="4" spans="1:8" s="1" customFormat="1" x14ac:dyDescent="0.35">
      <c r="B4" s="2"/>
      <c r="C4" s="2"/>
      <c r="D4" s="3"/>
      <c r="E4" s="49"/>
      <c r="F4" s="49"/>
      <c r="G4" s="4"/>
      <c r="H4" s="49" t="s">
        <v>8</v>
      </c>
    </row>
    <row r="5" spans="1:8" s="1" customFormat="1" ht="92.25" customHeight="1" x14ac:dyDescent="0.35">
      <c r="A5" s="5" t="s">
        <v>10</v>
      </c>
      <c r="B5" s="5" t="s">
        <v>7</v>
      </c>
      <c r="C5" s="5" t="s">
        <v>0</v>
      </c>
      <c r="D5" s="5" t="s">
        <v>1</v>
      </c>
      <c r="E5" s="5" t="s">
        <v>5</v>
      </c>
      <c r="F5" s="5" t="s">
        <v>20</v>
      </c>
      <c r="G5" s="5" t="s">
        <v>33</v>
      </c>
      <c r="H5" s="5" t="s">
        <v>63</v>
      </c>
    </row>
    <row r="6" spans="1:8" s="1" customFormat="1" x14ac:dyDescent="0.35">
      <c r="A6" s="131" t="s">
        <v>31</v>
      </c>
      <c r="B6" s="132"/>
      <c r="C6" s="133"/>
      <c r="D6" s="38" t="s">
        <v>4</v>
      </c>
      <c r="E6" s="39"/>
      <c r="F6" s="40">
        <f>F7+F8</f>
        <v>10576.8</v>
      </c>
      <c r="G6" s="40">
        <f>G7+G8</f>
        <v>7585.5999999999995</v>
      </c>
      <c r="H6" s="40">
        <f>H7+H8</f>
        <v>626324.19999999995</v>
      </c>
    </row>
    <row r="7" spans="1:8" s="1" customFormat="1" ht="24" customHeight="1" x14ac:dyDescent="0.35">
      <c r="A7" s="134"/>
      <c r="B7" s="135"/>
      <c r="C7" s="136"/>
      <c r="D7" s="50" t="s">
        <v>2</v>
      </c>
      <c r="E7" s="5"/>
      <c r="F7" s="7">
        <f>F10+F13</f>
        <v>7403.7</v>
      </c>
      <c r="G7" s="7">
        <f t="shared" ref="G7:H7" si="0">G10+G13</f>
        <v>5309.9</v>
      </c>
      <c r="H7" s="7">
        <f t="shared" si="0"/>
        <v>593111.5</v>
      </c>
    </row>
    <row r="8" spans="1:8" s="1" customFormat="1" ht="21" customHeight="1" x14ac:dyDescent="0.35">
      <c r="A8" s="137"/>
      <c r="B8" s="138"/>
      <c r="C8" s="139"/>
      <c r="D8" s="8" t="s">
        <v>3</v>
      </c>
      <c r="E8" s="5"/>
      <c r="F8" s="7">
        <f>F11+F14</f>
        <v>3173.1</v>
      </c>
      <c r="G8" s="7">
        <f t="shared" ref="G8:H8" si="1">G11+G14</f>
        <v>2275.6999999999998</v>
      </c>
      <c r="H8" s="7">
        <f t="shared" si="1"/>
        <v>33212.699999999997</v>
      </c>
    </row>
    <row r="9" spans="1:8" s="1" customFormat="1" ht="39" customHeight="1" x14ac:dyDescent="0.35">
      <c r="A9" s="93" t="s">
        <v>13</v>
      </c>
      <c r="B9" s="83" t="s">
        <v>24</v>
      </c>
      <c r="C9" s="124" t="s">
        <v>32</v>
      </c>
      <c r="D9" s="9" t="s">
        <v>4</v>
      </c>
      <c r="E9" s="5"/>
      <c r="F9" s="11">
        <f>F10+F11</f>
        <v>10576.8</v>
      </c>
      <c r="G9" s="11">
        <f>G10+G11</f>
        <v>7585.5999999999995</v>
      </c>
      <c r="H9" s="11">
        <f>H10+H11</f>
        <v>7585.5999999999995</v>
      </c>
    </row>
    <row r="10" spans="1:8" s="1" customFormat="1" ht="38.25" customHeight="1" x14ac:dyDescent="0.35">
      <c r="A10" s="94"/>
      <c r="B10" s="90"/>
      <c r="C10" s="140"/>
      <c r="D10" s="50" t="s">
        <v>2</v>
      </c>
      <c r="E10" s="12">
        <v>0.7</v>
      </c>
      <c r="F10" s="7">
        <v>7403.7</v>
      </c>
      <c r="G10" s="7">
        <v>5309.9</v>
      </c>
      <c r="H10" s="7">
        <v>5309.9</v>
      </c>
    </row>
    <row r="11" spans="1:8" s="1" customFormat="1" ht="51" customHeight="1" x14ac:dyDescent="0.35">
      <c r="A11" s="117"/>
      <c r="B11" s="91"/>
      <c r="C11" s="140"/>
      <c r="D11" s="8" t="s">
        <v>3</v>
      </c>
      <c r="E11" s="12">
        <v>0.3</v>
      </c>
      <c r="F11" s="7">
        <v>3173.1</v>
      </c>
      <c r="G11" s="7">
        <v>2275.6999999999998</v>
      </c>
      <c r="H11" s="7">
        <v>2275.6999999999998</v>
      </c>
    </row>
    <row r="12" spans="1:8" s="1" customFormat="1" ht="51" customHeight="1" x14ac:dyDescent="0.35">
      <c r="A12" s="93" t="s">
        <v>55</v>
      </c>
      <c r="B12" s="118" t="s">
        <v>65</v>
      </c>
      <c r="C12" s="83" t="s">
        <v>64</v>
      </c>
      <c r="D12" s="9" t="s">
        <v>4</v>
      </c>
      <c r="E12" s="12"/>
      <c r="F12" s="11">
        <f>F13+F14</f>
        <v>0</v>
      </c>
      <c r="G12" s="11">
        <f t="shared" ref="G12:H12" si="2">G13+G14</f>
        <v>0</v>
      </c>
      <c r="H12" s="11">
        <f t="shared" si="2"/>
        <v>618738.6</v>
      </c>
    </row>
    <row r="13" spans="1:8" s="1" customFormat="1" ht="51" customHeight="1" x14ac:dyDescent="0.35">
      <c r="A13" s="79"/>
      <c r="B13" s="119"/>
      <c r="C13" s="119"/>
      <c r="D13" s="53" t="s">
        <v>2</v>
      </c>
      <c r="E13" s="12">
        <v>0.95</v>
      </c>
      <c r="F13" s="7">
        <v>0</v>
      </c>
      <c r="G13" s="7">
        <v>0</v>
      </c>
      <c r="H13" s="7">
        <v>587801.59999999998</v>
      </c>
    </row>
    <row r="14" spans="1:8" s="1" customFormat="1" ht="51" customHeight="1" x14ac:dyDescent="0.35">
      <c r="A14" s="80"/>
      <c r="B14" s="120"/>
      <c r="C14" s="120"/>
      <c r="D14" s="8" t="s">
        <v>3</v>
      </c>
      <c r="E14" s="12">
        <v>0.05</v>
      </c>
      <c r="F14" s="7">
        <v>0</v>
      </c>
      <c r="G14" s="7">
        <v>0</v>
      </c>
      <c r="H14" s="7">
        <v>30937</v>
      </c>
    </row>
    <row r="15" spans="1:8" s="1" customFormat="1" ht="18.75" customHeight="1" x14ac:dyDescent="0.35">
      <c r="A15" s="131" t="s">
        <v>34</v>
      </c>
      <c r="B15" s="142"/>
      <c r="C15" s="143"/>
      <c r="D15" s="6" t="s">
        <v>4</v>
      </c>
      <c r="E15" s="5"/>
      <c r="F15" s="40">
        <f>F16+F17</f>
        <v>133.6</v>
      </c>
      <c r="G15" s="40">
        <f t="shared" ref="G15:H15" si="3">G16+G17</f>
        <v>718.90000000000009</v>
      </c>
      <c r="H15" s="40">
        <f t="shared" si="3"/>
        <v>1423.7</v>
      </c>
    </row>
    <row r="16" spans="1:8" s="1" customFormat="1" ht="19.2" customHeight="1" x14ac:dyDescent="0.35">
      <c r="A16" s="144"/>
      <c r="B16" s="145"/>
      <c r="C16" s="146"/>
      <c r="D16" s="50" t="s">
        <v>2</v>
      </c>
      <c r="E16" s="5"/>
      <c r="F16" s="7">
        <f>F19+F22</f>
        <v>93.5</v>
      </c>
      <c r="G16" s="7">
        <f t="shared" ref="G16:H16" si="4">G19+G22</f>
        <v>503.20000000000005</v>
      </c>
      <c r="H16" s="7">
        <f t="shared" si="4"/>
        <v>996.5</v>
      </c>
    </row>
    <row r="17" spans="1:8" s="1" customFormat="1" ht="18.600000000000001" customHeight="1" x14ac:dyDescent="0.35">
      <c r="A17" s="147"/>
      <c r="B17" s="148"/>
      <c r="C17" s="149"/>
      <c r="D17" s="8" t="s">
        <v>3</v>
      </c>
      <c r="E17" s="5"/>
      <c r="F17" s="7">
        <f>F20+F23</f>
        <v>40.1</v>
      </c>
      <c r="G17" s="7">
        <f t="shared" ref="G17:H17" si="5">G20+G23</f>
        <v>215.70000000000002</v>
      </c>
      <c r="H17" s="7">
        <f t="shared" si="5"/>
        <v>427.2</v>
      </c>
    </row>
    <row r="18" spans="1:8" s="1" customFormat="1" ht="22.5" customHeight="1" x14ac:dyDescent="0.35">
      <c r="A18" s="150" t="s">
        <v>14</v>
      </c>
      <c r="B18" s="141" t="s">
        <v>25</v>
      </c>
      <c r="C18" s="125" t="s">
        <v>9</v>
      </c>
      <c r="D18" s="9" t="s">
        <v>4</v>
      </c>
      <c r="E18" s="10"/>
      <c r="F18" s="11">
        <f>F19+F20</f>
        <v>133.6</v>
      </c>
      <c r="G18" s="11">
        <f>G19+G20</f>
        <v>138</v>
      </c>
      <c r="H18" s="11">
        <f>H19+H20</f>
        <v>137.9</v>
      </c>
    </row>
    <row r="19" spans="1:8" s="1" customFormat="1" ht="22.5" customHeight="1" x14ac:dyDescent="0.35">
      <c r="A19" s="151"/>
      <c r="B19" s="90"/>
      <c r="C19" s="125"/>
      <c r="D19" s="50" t="s">
        <v>2</v>
      </c>
      <c r="E19" s="12">
        <v>0.7</v>
      </c>
      <c r="F19" s="7">
        <v>93.5</v>
      </c>
      <c r="G19" s="13">
        <v>96.6</v>
      </c>
      <c r="H19" s="13">
        <v>96.5</v>
      </c>
    </row>
    <row r="20" spans="1:8" s="1" customFormat="1" x14ac:dyDescent="0.35">
      <c r="A20" s="152"/>
      <c r="B20" s="90"/>
      <c r="C20" s="125"/>
      <c r="D20" s="8" t="s">
        <v>3</v>
      </c>
      <c r="E20" s="14">
        <v>0.3</v>
      </c>
      <c r="F20" s="13">
        <v>40.1</v>
      </c>
      <c r="G20" s="13">
        <v>41.4</v>
      </c>
      <c r="H20" s="13">
        <v>41.4</v>
      </c>
    </row>
    <row r="21" spans="1:8" s="1" customFormat="1" ht="19.5" customHeight="1" x14ac:dyDescent="0.35">
      <c r="A21" s="150" t="s">
        <v>30</v>
      </c>
      <c r="B21" s="90"/>
      <c r="C21" s="141" t="s">
        <v>15</v>
      </c>
      <c r="D21" s="9" t="s">
        <v>4</v>
      </c>
      <c r="E21" s="14"/>
      <c r="F21" s="15">
        <f>F22+F23</f>
        <v>0</v>
      </c>
      <c r="G21" s="15">
        <f>G22+G23</f>
        <v>580.90000000000009</v>
      </c>
      <c r="H21" s="15">
        <f>H22+H23</f>
        <v>1285.8</v>
      </c>
    </row>
    <row r="22" spans="1:8" s="1" customFormat="1" ht="19.5" customHeight="1" x14ac:dyDescent="0.35">
      <c r="A22" s="151"/>
      <c r="B22" s="90"/>
      <c r="C22" s="153"/>
      <c r="D22" s="50" t="s">
        <v>2</v>
      </c>
      <c r="E22" s="14">
        <v>0.7</v>
      </c>
      <c r="F22" s="13">
        <v>0</v>
      </c>
      <c r="G22" s="13">
        <v>406.6</v>
      </c>
      <c r="H22" s="13">
        <v>900</v>
      </c>
    </row>
    <row r="23" spans="1:8" s="1" customFormat="1" ht="19.5" customHeight="1" x14ac:dyDescent="0.35">
      <c r="A23" s="152"/>
      <c r="B23" s="91"/>
      <c r="C23" s="154"/>
      <c r="D23" s="8" t="s">
        <v>3</v>
      </c>
      <c r="E23" s="14">
        <v>0.3</v>
      </c>
      <c r="F23" s="13">
        <v>0</v>
      </c>
      <c r="G23" s="13">
        <v>174.3</v>
      </c>
      <c r="H23" s="13">
        <v>385.8</v>
      </c>
    </row>
    <row r="24" spans="1:8" s="1" customFormat="1" x14ac:dyDescent="0.35">
      <c r="A24" s="131" t="s">
        <v>35</v>
      </c>
      <c r="B24" s="155"/>
      <c r="C24" s="156"/>
      <c r="D24" s="41" t="s">
        <v>6</v>
      </c>
      <c r="E24" s="42"/>
      <c r="F24" s="43">
        <f>F26+F27+F25</f>
        <v>182096.69999999998</v>
      </c>
      <c r="G24" s="43">
        <f>G26+G27+G25</f>
        <v>74933.3</v>
      </c>
      <c r="H24" s="43">
        <f>H26+H27+H25</f>
        <v>75006.900000000009</v>
      </c>
    </row>
    <row r="25" spans="1:8" s="1" customFormat="1" x14ac:dyDescent="0.35">
      <c r="A25" s="134"/>
      <c r="B25" s="157"/>
      <c r="C25" s="158"/>
      <c r="D25" s="8" t="s">
        <v>22</v>
      </c>
      <c r="E25" s="12"/>
      <c r="F25" s="13">
        <f>F44</f>
        <v>145.6</v>
      </c>
      <c r="G25" s="13">
        <f t="shared" ref="G25:H25" si="6">G44</f>
        <v>144.69999999999999</v>
      </c>
      <c r="H25" s="13">
        <f t="shared" si="6"/>
        <v>214.6</v>
      </c>
    </row>
    <row r="26" spans="1:8" s="1" customFormat="1" x14ac:dyDescent="0.35">
      <c r="A26" s="159"/>
      <c r="B26" s="160"/>
      <c r="C26" s="158"/>
      <c r="D26" s="50" t="s">
        <v>2</v>
      </c>
      <c r="E26" s="12"/>
      <c r="F26" s="13">
        <f>F29+F41+F45+F38+F32+F35</f>
        <v>153510.69999999998</v>
      </c>
      <c r="G26" s="13">
        <f t="shared" ref="G26:H26" si="7">G29+G41+G45+G38+G32+G35</f>
        <v>69608.800000000003</v>
      </c>
      <c r="H26" s="13">
        <f t="shared" si="7"/>
        <v>69608.800000000003</v>
      </c>
    </row>
    <row r="27" spans="1:8" s="1" customFormat="1" x14ac:dyDescent="0.35">
      <c r="A27" s="161"/>
      <c r="B27" s="162"/>
      <c r="C27" s="163"/>
      <c r="D27" s="8" t="s">
        <v>3</v>
      </c>
      <c r="E27" s="12"/>
      <c r="F27" s="13">
        <f>F30+F42+F46+F39+F33+F36</f>
        <v>28440.399999999998</v>
      </c>
      <c r="G27" s="13">
        <f t="shared" ref="G27:H27" si="8">G30+G42+G46+G39+G33+G36</f>
        <v>5179.8</v>
      </c>
      <c r="H27" s="13">
        <f t="shared" si="8"/>
        <v>5183.5</v>
      </c>
    </row>
    <row r="28" spans="1:8" s="1" customFormat="1" ht="18" customHeight="1" x14ac:dyDescent="0.35">
      <c r="A28" s="150" t="s">
        <v>36</v>
      </c>
      <c r="B28" s="124" t="s">
        <v>26</v>
      </c>
      <c r="C28" s="83" t="s">
        <v>56</v>
      </c>
      <c r="D28" s="16" t="s">
        <v>6</v>
      </c>
      <c r="E28" s="17"/>
      <c r="F28" s="15">
        <f>F29+F30</f>
        <v>10752.7</v>
      </c>
      <c r="G28" s="15">
        <f>G29+G30</f>
        <v>14453.699999999999</v>
      </c>
      <c r="H28" s="15">
        <f>H29+H30</f>
        <v>14453.699999999999</v>
      </c>
    </row>
    <row r="29" spans="1:8" s="1" customFormat="1" x14ac:dyDescent="0.35">
      <c r="A29" s="151"/>
      <c r="B29" s="140"/>
      <c r="C29" s="84"/>
      <c r="D29" s="50" t="s">
        <v>2</v>
      </c>
      <c r="E29" s="14">
        <v>0.93</v>
      </c>
      <c r="F29" s="13">
        <v>10000</v>
      </c>
      <c r="G29" s="13">
        <v>13441.9</v>
      </c>
      <c r="H29" s="13">
        <v>13441.9</v>
      </c>
    </row>
    <row r="30" spans="1:8" s="1" customFormat="1" x14ac:dyDescent="0.35">
      <c r="A30" s="152"/>
      <c r="B30" s="140"/>
      <c r="C30" s="84"/>
      <c r="D30" s="8" t="s">
        <v>3</v>
      </c>
      <c r="E30" s="14">
        <v>7.0000000000000007E-2</v>
      </c>
      <c r="F30" s="13">
        <v>752.7</v>
      </c>
      <c r="G30" s="13">
        <v>1011.8</v>
      </c>
      <c r="H30" s="13">
        <v>1011.8</v>
      </c>
    </row>
    <row r="31" spans="1:8" s="1" customFormat="1" x14ac:dyDescent="0.35">
      <c r="A31" s="150" t="s">
        <v>76</v>
      </c>
      <c r="B31" s="140"/>
      <c r="C31" s="84"/>
      <c r="D31" s="16" t="s">
        <v>6</v>
      </c>
      <c r="E31" s="14"/>
      <c r="F31" s="15">
        <f>F32+F33</f>
        <v>2200</v>
      </c>
      <c r="G31" s="15">
        <f t="shared" ref="G31:H31" si="9">G32+G33</f>
        <v>0</v>
      </c>
      <c r="H31" s="15">
        <f t="shared" si="9"/>
        <v>0</v>
      </c>
    </row>
    <row r="32" spans="1:8" s="1" customFormat="1" x14ac:dyDescent="0.35">
      <c r="A32" s="88"/>
      <c r="B32" s="140"/>
      <c r="C32" s="84"/>
      <c r="D32" s="57" t="s">
        <v>2</v>
      </c>
      <c r="E32" s="14">
        <v>0.93</v>
      </c>
      <c r="F32" s="13">
        <v>2046</v>
      </c>
      <c r="G32" s="13">
        <v>0</v>
      </c>
      <c r="H32" s="13">
        <v>0</v>
      </c>
    </row>
    <row r="33" spans="1:8" s="1" customFormat="1" ht="42.6" customHeight="1" x14ac:dyDescent="0.35">
      <c r="A33" s="89"/>
      <c r="B33" s="140"/>
      <c r="C33" s="84"/>
      <c r="D33" s="8" t="s">
        <v>3</v>
      </c>
      <c r="E33" s="14">
        <v>7.0000000000000007E-2</v>
      </c>
      <c r="F33" s="13">
        <v>154</v>
      </c>
      <c r="G33" s="13">
        <v>0</v>
      </c>
      <c r="H33" s="13">
        <v>0</v>
      </c>
    </row>
    <row r="34" spans="1:8" s="1" customFormat="1" x14ac:dyDescent="0.35">
      <c r="A34" s="150" t="s">
        <v>75</v>
      </c>
      <c r="B34" s="140"/>
      <c r="C34" s="90"/>
      <c r="D34" s="16" t="s">
        <v>6</v>
      </c>
      <c r="E34" s="14"/>
      <c r="F34" s="15">
        <f>F35+F36</f>
        <v>1501</v>
      </c>
      <c r="G34" s="15">
        <f t="shared" ref="G34:H34" si="10">G35+G36</f>
        <v>0</v>
      </c>
      <c r="H34" s="15">
        <f t="shared" si="10"/>
        <v>0</v>
      </c>
    </row>
    <row r="35" spans="1:8" s="1" customFormat="1" x14ac:dyDescent="0.35">
      <c r="A35" s="88"/>
      <c r="B35" s="140"/>
      <c r="C35" s="90"/>
      <c r="D35" s="57" t="s">
        <v>2</v>
      </c>
      <c r="E35" s="14">
        <v>0.93</v>
      </c>
      <c r="F35" s="13">
        <v>1395.9</v>
      </c>
      <c r="G35" s="13">
        <v>0</v>
      </c>
      <c r="H35" s="13">
        <v>0</v>
      </c>
    </row>
    <row r="36" spans="1:8" s="1" customFormat="1" x14ac:dyDescent="0.35">
      <c r="A36" s="89"/>
      <c r="B36" s="140"/>
      <c r="C36" s="91"/>
      <c r="D36" s="8" t="s">
        <v>3</v>
      </c>
      <c r="E36" s="14">
        <v>7.0000000000000007E-2</v>
      </c>
      <c r="F36" s="13">
        <v>105.1</v>
      </c>
      <c r="G36" s="13">
        <v>0</v>
      </c>
      <c r="H36" s="13">
        <v>0</v>
      </c>
    </row>
    <row r="37" spans="1:8" s="1" customFormat="1" ht="16.8" customHeight="1" x14ac:dyDescent="0.35">
      <c r="A37" s="150" t="s">
        <v>11</v>
      </c>
      <c r="B37" s="140"/>
      <c r="C37" s="83" t="s">
        <v>38</v>
      </c>
      <c r="D37" s="16" t="s">
        <v>6</v>
      </c>
      <c r="E37" s="14"/>
      <c r="F37" s="15">
        <f>F38+F39</f>
        <v>87550.599999999991</v>
      </c>
      <c r="G37" s="15">
        <f t="shared" ref="G37:H37" si="11">G38+G39</f>
        <v>0</v>
      </c>
      <c r="H37" s="15">
        <f t="shared" si="11"/>
        <v>0</v>
      </c>
    </row>
    <row r="38" spans="1:8" s="1" customFormat="1" ht="16.2" customHeight="1" x14ac:dyDescent="0.35">
      <c r="A38" s="151"/>
      <c r="B38" s="140"/>
      <c r="C38" s="84"/>
      <c r="D38" s="50" t="s">
        <v>2</v>
      </c>
      <c r="E38" s="14">
        <v>0.75</v>
      </c>
      <c r="F38" s="13">
        <v>65662.899999999994</v>
      </c>
      <c r="G38" s="13">
        <v>0</v>
      </c>
      <c r="H38" s="13">
        <v>0</v>
      </c>
    </row>
    <row r="39" spans="1:8" s="1" customFormat="1" ht="16.2" customHeight="1" x14ac:dyDescent="0.35">
      <c r="A39" s="152"/>
      <c r="B39" s="140"/>
      <c r="C39" s="85"/>
      <c r="D39" s="8" t="s">
        <v>3</v>
      </c>
      <c r="E39" s="14">
        <v>0.25</v>
      </c>
      <c r="F39" s="13">
        <v>21887.7</v>
      </c>
      <c r="G39" s="13">
        <v>0</v>
      </c>
      <c r="H39" s="13">
        <v>0</v>
      </c>
    </row>
    <row r="40" spans="1:8" s="20" customFormat="1" ht="21" customHeight="1" x14ac:dyDescent="0.3">
      <c r="A40" s="93" t="s">
        <v>37</v>
      </c>
      <c r="B40" s="164"/>
      <c r="C40" s="124" t="s">
        <v>57</v>
      </c>
      <c r="D40" s="16" t="s">
        <v>6</v>
      </c>
      <c r="E40" s="18"/>
      <c r="F40" s="19">
        <f>F41+F42</f>
        <v>76809.599999999991</v>
      </c>
      <c r="G40" s="19">
        <f>G41+G42</f>
        <v>57197.8</v>
      </c>
      <c r="H40" s="19">
        <f>H41+H42</f>
        <v>57197.8</v>
      </c>
    </row>
    <row r="41" spans="1:8" s="20" customFormat="1" ht="25.2" customHeight="1" x14ac:dyDescent="0.3">
      <c r="A41" s="94"/>
      <c r="B41" s="164"/>
      <c r="C41" s="124"/>
      <c r="D41" s="50" t="s">
        <v>2</v>
      </c>
      <c r="E41" s="14">
        <v>0.93</v>
      </c>
      <c r="F41" s="22">
        <v>71432.899999999994</v>
      </c>
      <c r="G41" s="13">
        <v>53193.9</v>
      </c>
      <c r="H41" s="23">
        <v>53193.9</v>
      </c>
    </row>
    <row r="42" spans="1:8" s="20" customFormat="1" x14ac:dyDescent="0.3">
      <c r="A42" s="117"/>
      <c r="B42" s="164"/>
      <c r="C42" s="124"/>
      <c r="D42" s="8" t="s">
        <v>3</v>
      </c>
      <c r="E42" s="14">
        <v>7.0000000000000007E-2</v>
      </c>
      <c r="F42" s="22">
        <v>5376.7</v>
      </c>
      <c r="G42" s="13">
        <v>4003.9</v>
      </c>
      <c r="H42" s="23">
        <v>4003.9</v>
      </c>
    </row>
    <row r="43" spans="1:8" s="20" customFormat="1" ht="19.5" customHeight="1" x14ac:dyDescent="0.35">
      <c r="A43" s="93" t="s">
        <v>39</v>
      </c>
      <c r="B43" s="124" t="s">
        <v>27</v>
      </c>
      <c r="C43" s="125" t="s">
        <v>58</v>
      </c>
      <c r="D43" s="16" t="s">
        <v>6</v>
      </c>
      <c r="E43" s="18"/>
      <c r="F43" s="24">
        <f>F45+F46+F44</f>
        <v>3282.7999999999997</v>
      </c>
      <c r="G43" s="24">
        <f>G45+G46+G44</f>
        <v>3281.7999999999997</v>
      </c>
      <c r="H43" s="24">
        <f>H45+H46+H44</f>
        <v>3355.4</v>
      </c>
    </row>
    <row r="44" spans="1:8" s="20" customFormat="1" ht="19.8" customHeight="1" x14ac:dyDescent="0.3">
      <c r="A44" s="94"/>
      <c r="B44" s="124"/>
      <c r="C44" s="125"/>
      <c r="D44" s="8" t="s">
        <v>22</v>
      </c>
      <c r="E44" s="86">
        <v>0.95</v>
      </c>
      <c r="F44" s="25">
        <v>145.6</v>
      </c>
      <c r="G44" s="25">
        <v>144.69999999999999</v>
      </c>
      <c r="H44" s="25">
        <v>214.6</v>
      </c>
    </row>
    <row r="45" spans="1:8" s="20" customFormat="1" ht="28.2" customHeight="1" x14ac:dyDescent="0.3">
      <c r="A45" s="94"/>
      <c r="B45" s="124"/>
      <c r="C45" s="125"/>
      <c r="D45" s="50" t="s">
        <v>2</v>
      </c>
      <c r="E45" s="126"/>
      <c r="F45" s="22">
        <v>2973</v>
      </c>
      <c r="G45" s="22">
        <v>2973</v>
      </c>
      <c r="H45" s="22">
        <v>2973</v>
      </c>
    </row>
    <row r="46" spans="1:8" s="20" customFormat="1" ht="39" customHeight="1" x14ac:dyDescent="0.3">
      <c r="A46" s="117"/>
      <c r="B46" s="124"/>
      <c r="C46" s="125"/>
      <c r="D46" s="8" t="s">
        <v>3</v>
      </c>
      <c r="E46" s="14">
        <v>0.05</v>
      </c>
      <c r="F46" s="22">
        <v>164.2</v>
      </c>
      <c r="G46" s="13">
        <v>164.1</v>
      </c>
      <c r="H46" s="13">
        <v>167.8</v>
      </c>
    </row>
    <row r="47" spans="1:8" s="20" customFormat="1" x14ac:dyDescent="0.3">
      <c r="A47" s="106" t="s">
        <v>40</v>
      </c>
      <c r="B47" s="107"/>
      <c r="C47" s="108"/>
      <c r="D47" s="41" t="s">
        <v>6</v>
      </c>
      <c r="E47" s="44"/>
      <c r="F47" s="45">
        <f>F49+F50+F48</f>
        <v>70787.900000000009</v>
      </c>
      <c r="G47" s="45">
        <f t="shared" ref="G47:H47" si="12">G49+G50+G48</f>
        <v>66396.5</v>
      </c>
      <c r="H47" s="45">
        <f t="shared" si="12"/>
        <v>65415.9</v>
      </c>
    </row>
    <row r="48" spans="1:8" s="20" customFormat="1" x14ac:dyDescent="0.3">
      <c r="A48" s="109"/>
      <c r="B48" s="110"/>
      <c r="C48" s="111"/>
      <c r="D48" s="8" t="s">
        <v>22</v>
      </c>
      <c r="E48" s="14"/>
      <c r="F48" s="22">
        <f>F55</f>
        <v>3966.1</v>
      </c>
      <c r="G48" s="22">
        <f t="shared" ref="G48:H48" si="13">G55</f>
        <v>3966.1</v>
      </c>
      <c r="H48" s="22">
        <f t="shared" si="13"/>
        <v>4135.2</v>
      </c>
    </row>
    <row r="49" spans="1:10" s="20" customFormat="1" x14ac:dyDescent="0.3">
      <c r="A49" s="112"/>
      <c r="B49" s="113"/>
      <c r="C49" s="111"/>
      <c r="D49" s="50" t="s">
        <v>2</v>
      </c>
      <c r="E49" s="14"/>
      <c r="F49" s="22">
        <f>F52+F56</f>
        <v>56203.5</v>
      </c>
      <c r="G49" s="22">
        <f t="shared" ref="G49:H49" si="14">G52+G56</f>
        <v>52470.8</v>
      </c>
      <c r="H49" s="22">
        <f t="shared" si="14"/>
        <v>51468.200000000004</v>
      </c>
    </row>
    <row r="50" spans="1:10" s="20" customFormat="1" x14ac:dyDescent="0.3">
      <c r="A50" s="114"/>
      <c r="B50" s="115"/>
      <c r="C50" s="116"/>
      <c r="D50" s="8" t="s">
        <v>3</v>
      </c>
      <c r="E50" s="14"/>
      <c r="F50" s="22">
        <f>F53+F57</f>
        <v>10618.300000000001</v>
      </c>
      <c r="G50" s="22">
        <f t="shared" ref="G50:H50" si="15">G53+G57</f>
        <v>9959.6</v>
      </c>
      <c r="H50" s="22">
        <f t="shared" si="15"/>
        <v>9812.5</v>
      </c>
    </row>
    <row r="51" spans="1:10" s="20" customFormat="1" ht="76.2" customHeight="1" x14ac:dyDescent="0.35">
      <c r="A51" s="93" t="s">
        <v>12</v>
      </c>
      <c r="B51" s="118" t="s">
        <v>28</v>
      </c>
      <c r="C51" s="121" t="s">
        <v>23</v>
      </c>
      <c r="D51" s="16" t="s">
        <v>6</v>
      </c>
      <c r="E51" s="21"/>
      <c r="F51" s="19">
        <f>F52+F53</f>
        <v>58823.6</v>
      </c>
      <c r="G51" s="19">
        <f>G52+G53</f>
        <v>54432.200000000004</v>
      </c>
      <c r="H51" s="19">
        <f>H52+H53</f>
        <v>52941.700000000004</v>
      </c>
    </row>
    <row r="52" spans="1:10" s="20" customFormat="1" ht="76.2" customHeight="1" x14ac:dyDescent="0.3">
      <c r="A52" s="94"/>
      <c r="B52" s="119"/>
      <c r="C52" s="122"/>
      <c r="D52" s="50" t="s">
        <v>2</v>
      </c>
      <c r="E52" s="14">
        <v>0.85</v>
      </c>
      <c r="F52" s="22">
        <v>50000</v>
      </c>
      <c r="G52" s="13">
        <v>46267.3</v>
      </c>
      <c r="H52" s="23">
        <v>45000.4</v>
      </c>
    </row>
    <row r="53" spans="1:10" s="20" customFormat="1" ht="61.8" customHeight="1" x14ac:dyDescent="0.3">
      <c r="A53" s="117"/>
      <c r="B53" s="120"/>
      <c r="C53" s="123"/>
      <c r="D53" s="8" t="s">
        <v>3</v>
      </c>
      <c r="E53" s="14">
        <v>0.15</v>
      </c>
      <c r="F53" s="22">
        <v>8823.6</v>
      </c>
      <c r="G53" s="13">
        <v>8164.9</v>
      </c>
      <c r="H53" s="23">
        <v>7941.3</v>
      </c>
    </row>
    <row r="54" spans="1:10" s="20" customFormat="1" x14ac:dyDescent="0.3">
      <c r="A54" s="93" t="s">
        <v>66</v>
      </c>
      <c r="B54" s="118" t="s">
        <v>29</v>
      </c>
      <c r="C54" s="121" t="s">
        <v>41</v>
      </c>
      <c r="D54" s="16" t="s">
        <v>6</v>
      </c>
      <c r="E54" s="14"/>
      <c r="F54" s="19">
        <f>F55+F56+F57</f>
        <v>11964.300000000001</v>
      </c>
      <c r="G54" s="19">
        <f>G55+G56+G57</f>
        <v>11964.300000000001</v>
      </c>
      <c r="H54" s="19">
        <f>H55+H56+H57</f>
        <v>12474.2</v>
      </c>
    </row>
    <row r="55" spans="1:10" s="20" customFormat="1" x14ac:dyDescent="0.3">
      <c r="A55" s="94"/>
      <c r="B55" s="119"/>
      <c r="C55" s="122"/>
      <c r="D55" s="8" t="s">
        <v>22</v>
      </c>
      <c r="E55" s="86">
        <v>0.85</v>
      </c>
      <c r="F55" s="22">
        <v>3966.1</v>
      </c>
      <c r="G55" s="13">
        <v>3966.1</v>
      </c>
      <c r="H55" s="13">
        <v>4135.2</v>
      </c>
    </row>
    <row r="56" spans="1:10" s="20" customFormat="1" x14ac:dyDescent="0.3">
      <c r="A56" s="94"/>
      <c r="B56" s="119"/>
      <c r="C56" s="122"/>
      <c r="D56" s="50" t="s">
        <v>2</v>
      </c>
      <c r="E56" s="87"/>
      <c r="F56" s="22">
        <v>6203.5</v>
      </c>
      <c r="G56" s="13">
        <v>6203.5</v>
      </c>
      <c r="H56" s="13">
        <v>6467.8</v>
      </c>
    </row>
    <row r="57" spans="1:10" s="20" customFormat="1" x14ac:dyDescent="0.3">
      <c r="A57" s="117"/>
      <c r="B57" s="120"/>
      <c r="C57" s="123"/>
      <c r="D57" s="8" t="s">
        <v>3</v>
      </c>
      <c r="E57" s="14">
        <v>0.15</v>
      </c>
      <c r="F57" s="22">
        <v>1794.7</v>
      </c>
      <c r="G57" s="13">
        <v>1794.7</v>
      </c>
      <c r="H57" s="13">
        <v>1871.2</v>
      </c>
      <c r="J57" s="37"/>
    </row>
    <row r="58" spans="1:10" s="20" customFormat="1" ht="18.75" customHeight="1" x14ac:dyDescent="0.35">
      <c r="A58" s="106" t="s">
        <v>42</v>
      </c>
      <c r="B58" s="107"/>
      <c r="C58" s="108"/>
      <c r="D58" s="41" t="s">
        <v>6</v>
      </c>
      <c r="E58" s="46"/>
      <c r="F58" s="47">
        <f>F60+F61+F59</f>
        <v>402.5</v>
      </c>
      <c r="G58" s="47">
        <f>G60+G61+G59</f>
        <v>28226.2</v>
      </c>
      <c r="H58" s="47">
        <f>H60+H61+H59</f>
        <v>402.5</v>
      </c>
    </row>
    <row r="59" spans="1:10" s="20" customFormat="1" ht="18.75" customHeight="1" x14ac:dyDescent="0.35">
      <c r="A59" s="109"/>
      <c r="B59" s="110"/>
      <c r="C59" s="111"/>
      <c r="D59" s="8" t="s">
        <v>22</v>
      </c>
      <c r="E59" s="21"/>
      <c r="F59" s="25">
        <f>F66</f>
        <v>0</v>
      </c>
      <c r="G59" s="25">
        <f t="shared" ref="G59:H59" si="16">G66</f>
        <v>10634.2</v>
      </c>
      <c r="H59" s="25">
        <f t="shared" si="16"/>
        <v>0</v>
      </c>
    </row>
    <row r="60" spans="1:10" s="20" customFormat="1" ht="18.75" customHeight="1" x14ac:dyDescent="0.35">
      <c r="A60" s="112"/>
      <c r="B60" s="113"/>
      <c r="C60" s="111"/>
      <c r="D60" s="50" t="s">
        <v>2</v>
      </c>
      <c r="E60" s="21"/>
      <c r="F60" s="25">
        <f>F63+F67</f>
        <v>342.1</v>
      </c>
      <c r="G60" s="25">
        <f t="shared" ref="G60:H60" si="17">G63+G67</f>
        <v>16975.099999999999</v>
      </c>
      <c r="H60" s="25">
        <f t="shared" si="17"/>
        <v>342.1</v>
      </c>
    </row>
    <row r="61" spans="1:10" s="20" customFormat="1" ht="18.75" customHeight="1" x14ac:dyDescent="0.35">
      <c r="A61" s="114"/>
      <c r="B61" s="115"/>
      <c r="C61" s="116"/>
      <c r="D61" s="8" t="s">
        <v>3</v>
      </c>
      <c r="E61" s="21"/>
      <c r="F61" s="25">
        <f>F64+F68</f>
        <v>60.4</v>
      </c>
      <c r="G61" s="25">
        <f t="shared" ref="G61:H61" si="18">G64+G68</f>
        <v>616.9</v>
      </c>
      <c r="H61" s="25">
        <f t="shared" si="18"/>
        <v>60.4</v>
      </c>
    </row>
    <row r="62" spans="1:10" s="20" customFormat="1" x14ac:dyDescent="0.35">
      <c r="A62" s="78" t="s">
        <v>21</v>
      </c>
      <c r="B62" s="78" t="s">
        <v>43</v>
      </c>
      <c r="C62" s="83" t="s">
        <v>16</v>
      </c>
      <c r="D62" s="16" t="s">
        <v>6</v>
      </c>
      <c r="E62" s="21"/>
      <c r="F62" s="34">
        <f>F63+F64</f>
        <v>402.5</v>
      </c>
      <c r="G62" s="34">
        <f t="shared" ref="G62:H62" si="19">G63+G64</f>
        <v>402.5</v>
      </c>
      <c r="H62" s="34">
        <f t="shared" si="19"/>
        <v>402.5</v>
      </c>
    </row>
    <row r="63" spans="1:10" s="20" customFormat="1" x14ac:dyDescent="0.3">
      <c r="A63" s="104"/>
      <c r="B63" s="88"/>
      <c r="C63" s="90"/>
      <c r="D63" s="8" t="s">
        <v>2</v>
      </c>
      <c r="E63" s="14">
        <v>0.85</v>
      </c>
      <c r="F63" s="25">
        <v>342.1</v>
      </c>
      <c r="G63" s="25">
        <v>342.1</v>
      </c>
      <c r="H63" s="25">
        <v>342.1</v>
      </c>
    </row>
    <row r="64" spans="1:10" s="20" customFormat="1" x14ac:dyDescent="0.3">
      <c r="A64" s="105"/>
      <c r="B64" s="88"/>
      <c r="C64" s="91"/>
      <c r="D64" s="8" t="s">
        <v>3</v>
      </c>
      <c r="E64" s="14">
        <v>0.15</v>
      </c>
      <c r="F64" s="25">
        <v>60.4</v>
      </c>
      <c r="G64" s="25">
        <v>60.4</v>
      </c>
      <c r="H64" s="25">
        <v>60.4</v>
      </c>
    </row>
    <row r="65" spans="1:8" s="20" customFormat="1" x14ac:dyDescent="0.35">
      <c r="A65" s="78" t="s">
        <v>59</v>
      </c>
      <c r="B65" s="88"/>
      <c r="C65" s="78" t="s">
        <v>60</v>
      </c>
      <c r="D65" s="16" t="s">
        <v>6</v>
      </c>
      <c r="E65" s="21"/>
      <c r="F65" s="34">
        <f>F66+F67+F68</f>
        <v>0</v>
      </c>
      <c r="G65" s="34">
        <f>G66+G67+G68</f>
        <v>27823.7</v>
      </c>
      <c r="H65" s="34">
        <f>H66+H67+H68</f>
        <v>0</v>
      </c>
    </row>
    <row r="66" spans="1:8" s="20" customFormat="1" x14ac:dyDescent="0.3">
      <c r="A66" s="79"/>
      <c r="B66" s="88"/>
      <c r="C66" s="79"/>
      <c r="D66" s="8" t="s">
        <v>22</v>
      </c>
      <c r="E66" s="86">
        <v>0.98</v>
      </c>
      <c r="F66" s="25">
        <v>0</v>
      </c>
      <c r="G66" s="25">
        <v>10634.2</v>
      </c>
      <c r="H66" s="25">
        <v>0</v>
      </c>
    </row>
    <row r="67" spans="1:8" s="20" customFormat="1" x14ac:dyDescent="0.3">
      <c r="A67" s="79"/>
      <c r="B67" s="88"/>
      <c r="C67" s="79"/>
      <c r="D67" s="8" t="s">
        <v>2</v>
      </c>
      <c r="E67" s="87"/>
      <c r="F67" s="25">
        <v>0</v>
      </c>
      <c r="G67" s="25">
        <v>16633</v>
      </c>
      <c r="H67" s="25">
        <v>0</v>
      </c>
    </row>
    <row r="68" spans="1:8" s="20" customFormat="1" x14ac:dyDescent="0.3">
      <c r="A68" s="80"/>
      <c r="B68" s="89"/>
      <c r="C68" s="80"/>
      <c r="D68" s="8" t="s">
        <v>3</v>
      </c>
      <c r="E68" s="14">
        <v>0.02</v>
      </c>
      <c r="F68" s="25">
        <v>0</v>
      </c>
      <c r="G68" s="25">
        <v>556.5</v>
      </c>
      <c r="H68" s="25">
        <v>0</v>
      </c>
    </row>
    <row r="69" spans="1:8" s="20" customFormat="1" x14ac:dyDescent="0.3">
      <c r="A69" s="92" t="s">
        <v>67</v>
      </c>
      <c r="B69" s="82"/>
      <c r="C69" s="82"/>
      <c r="D69" s="41" t="s">
        <v>6</v>
      </c>
      <c r="E69" s="14"/>
      <c r="F69" s="48">
        <f>F70+F71+F72</f>
        <v>1813</v>
      </c>
      <c r="G69" s="48">
        <f t="shared" ref="G69:H69" si="20">G70+G71+G72</f>
        <v>1813</v>
      </c>
      <c r="H69" s="48">
        <f t="shared" si="20"/>
        <v>1867.1000000000001</v>
      </c>
    </row>
    <row r="70" spans="1:8" s="20" customFormat="1" x14ac:dyDescent="0.3">
      <c r="A70" s="82"/>
      <c r="B70" s="82"/>
      <c r="C70" s="82"/>
      <c r="D70" s="8" t="s">
        <v>22</v>
      </c>
      <c r="E70" s="14"/>
      <c r="F70" s="22">
        <f>F77</f>
        <v>86.2</v>
      </c>
      <c r="G70" s="22">
        <f t="shared" ref="G70:H70" si="21">G77</f>
        <v>86.2</v>
      </c>
      <c r="H70" s="22">
        <f t="shared" si="21"/>
        <v>129</v>
      </c>
    </row>
    <row r="71" spans="1:8" s="20" customFormat="1" x14ac:dyDescent="0.3">
      <c r="A71" s="82"/>
      <c r="B71" s="82"/>
      <c r="C71" s="82"/>
      <c r="D71" s="50" t="s">
        <v>2</v>
      </c>
      <c r="E71" s="14"/>
      <c r="F71" s="22">
        <f>F74+F78</f>
        <v>1636</v>
      </c>
      <c r="G71" s="22">
        <f t="shared" ref="G71:H72" si="22">G74+G78</f>
        <v>1636</v>
      </c>
      <c r="H71" s="22">
        <f t="shared" si="22"/>
        <v>1644.7</v>
      </c>
    </row>
    <row r="72" spans="1:8" s="20" customFormat="1" x14ac:dyDescent="0.3">
      <c r="A72" s="82"/>
      <c r="B72" s="82"/>
      <c r="C72" s="82"/>
      <c r="D72" s="8" t="s">
        <v>3</v>
      </c>
      <c r="E72" s="14"/>
      <c r="F72" s="22">
        <f>F75+F79</f>
        <v>90.8</v>
      </c>
      <c r="G72" s="22">
        <f t="shared" si="22"/>
        <v>90.8</v>
      </c>
      <c r="H72" s="22">
        <f t="shared" si="22"/>
        <v>93.399999999999991</v>
      </c>
    </row>
    <row r="73" spans="1:8" s="20" customFormat="1" ht="33" customHeight="1" x14ac:dyDescent="0.35">
      <c r="A73" s="93" t="s">
        <v>45</v>
      </c>
      <c r="B73" s="78" t="s">
        <v>44</v>
      </c>
      <c r="C73" s="83" t="s">
        <v>51</v>
      </c>
      <c r="D73" s="41" t="s">
        <v>6</v>
      </c>
      <c r="E73" s="46"/>
      <c r="F73" s="45">
        <f>F74+F75</f>
        <v>1510.5</v>
      </c>
      <c r="G73" s="45">
        <f>G74+G75</f>
        <v>1510.5</v>
      </c>
      <c r="H73" s="45">
        <f>H74+H75</f>
        <v>1565.3</v>
      </c>
    </row>
    <row r="74" spans="1:8" s="20" customFormat="1" ht="33" customHeight="1" x14ac:dyDescent="0.3">
      <c r="A74" s="94"/>
      <c r="B74" s="88"/>
      <c r="C74" s="84"/>
      <c r="D74" s="8" t="s">
        <v>2</v>
      </c>
      <c r="E74" s="14">
        <v>0.95</v>
      </c>
      <c r="F74" s="22">
        <v>1434.9</v>
      </c>
      <c r="G74" s="22">
        <v>1434.9</v>
      </c>
      <c r="H74" s="22">
        <v>1487</v>
      </c>
    </row>
    <row r="75" spans="1:8" s="20" customFormat="1" ht="93" customHeight="1" x14ac:dyDescent="0.3">
      <c r="A75" s="94"/>
      <c r="B75" s="88"/>
      <c r="C75" s="85"/>
      <c r="D75" s="8" t="s">
        <v>3</v>
      </c>
      <c r="E75" s="14">
        <v>0.05</v>
      </c>
      <c r="F75" s="22">
        <v>75.599999999999994</v>
      </c>
      <c r="G75" s="22">
        <v>75.599999999999994</v>
      </c>
      <c r="H75" s="22">
        <v>78.3</v>
      </c>
    </row>
    <row r="76" spans="1:8" s="20" customFormat="1" ht="25.95" customHeight="1" x14ac:dyDescent="0.3">
      <c r="A76" s="94"/>
      <c r="B76" s="88"/>
      <c r="C76" s="83" t="s">
        <v>46</v>
      </c>
      <c r="D76" s="35" t="s">
        <v>4</v>
      </c>
      <c r="E76" s="14"/>
      <c r="F76" s="48">
        <f>F77+F78+F79</f>
        <v>302.5</v>
      </c>
      <c r="G76" s="48">
        <f t="shared" ref="G76:H76" si="23">G77+G78+G79</f>
        <v>302.5</v>
      </c>
      <c r="H76" s="48">
        <f t="shared" si="23"/>
        <v>301.8</v>
      </c>
    </row>
    <row r="77" spans="1:8" s="20" customFormat="1" ht="25.95" customHeight="1" x14ac:dyDescent="0.3">
      <c r="A77" s="88"/>
      <c r="B77" s="88"/>
      <c r="C77" s="84"/>
      <c r="D77" s="8" t="s">
        <v>22</v>
      </c>
      <c r="E77" s="86">
        <v>0.95</v>
      </c>
      <c r="F77" s="22">
        <v>86.2</v>
      </c>
      <c r="G77" s="22">
        <v>86.2</v>
      </c>
      <c r="H77" s="22">
        <v>129</v>
      </c>
    </row>
    <row r="78" spans="1:8" s="20" customFormat="1" ht="25.95" customHeight="1" x14ac:dyDescent="0.3">
      <c r="A78" s="88"/>
      <c r="B78" s="88"/>
      <c r="C78" s="84"/>
      <c r="D78" s="8" t="s">
        <v>2</v>
      </c>
      <c r="E78" s="87"/>
      <c r="F78" s="22">
        <v>201.1</v>
      </c>
      <c r="G78" s="22">
        <v>201.1</v>
      </c>
      <c r="H78" s="22">
        <v>157.69999999999999</v>
      </c>
    </row>
    <row r="79" spans="1:8" s="20" customFormat="1" ht="25.95" customHeight="1" x14ac:dyDescent="0.3">
      <c r="A79" s="89"/>
      <c r="B79" s="89"/>
      <c r="C79" s="85"/>
      <c r="D79" s="8" t="s">
        <v>3</v>
      </c>
      <c r="E79" s="14">
        <v>0.05</v>
      </c>
      <c r="F79" s="22">
        <v>15.2</v>
      </c>
      <c r="G79" s="22">
        <v>15.2</v>
      </c>
      <c r="H79" s="22">
        <v>15.1</v>
      </c>
    </row>
    <row r="80" spans="1:8" s="20" customFormat="1" x14ac:dyDescent="0.3">
      <c r="A80" s="69" t="s">
        <v>68</v>
      </c>
      <c r="B80" s="70"/>
      <c r="C80" s="71"/>
      <c r="D80" s="41" t="s">
        <v>6</v>
      </c>
      <c r="E80" s="14"/>
      <c r="F80" s="48">
        <f>F81+F82</f>
        <v>39145.5</v>
      </c>
      <c r="G80" s="48">
        <f t="shared" ref="G80:H80" si="24">G81+G82</f>
        <v>39145.5</v>
      </c>
      <c r="H80" s="48">
        <f t="shared" si="24"/>
        <v>39145.5</v>
      </c>
    </row>
    <row r="81" spans="1:8" s="20" customFormat="1" ht="19.5" customHeight="1" x14ac:dyDescent="0.3">
      <c r="A81" s="72"/>
      <c r="B81" s="73"/>
      <c r="C81" s="74"/>
      <c r="D81" s="8" t="s">
        <v>2</v>
      </c>
      <c r="E81" s="14"/>
      <c r="F81" s="22">
        <f>F87+F90+F84</f>
        <v>36845.5</v>
      </c>
      <c r="G81" s="22">
        <f t="shared" ref="G81:H81" si="25">G87+G90+G84</f>
        <v>36845.5</v>
      </c>
      <c r="H81" s="22">
        <f t="shared" si="25"/>
        <v>36845.5</v>
      </c>
    </row>
    <row r="82" spans="1:8" s="20" customFormat="1" x14ac:dyDescent="0.3">
      <c r="A82" s="75"/>
      <c r="B82" s="76"/>
      <c r="C82" s="77"/>
      <c r="D82" s="8" t="s">
        <v>3</v>
      </c>
      <c r="E82" s="14"/>
      <c r="F82" s="22">
        <f>F88+F91+F85</f>
        <v>2300</v>
      </c>
      <c r="G82" s="22">
        <f t="shared" ref="G82:H82" si="26">G88+G91+G85</f>
        <v>2300</v>
      </c>
      <c r="H82" s="22">
        <f t="shared" si="26"/>
        <v>2300</v>
      </c>
    </row>
    <row r="83" spans="1:8" s="20" customFormat="1" x14ac:dyDescent="0.3">
      <c r="A83" s="78" t="s">
        <v>61</v>
      </c>
      <c r="B83" s="78" t="s">
        <v>69</v>
      </c>
      <c r="C83" s="81" t="s">
        <v>70</v>
      </c>
      <c r="D83" s="41" t="s">
        <v>6</v>
      </c>
      <c r="E83" s="14"/>
      <c r="F83" s="48">
        <f>F84+F85</f>
        <v>645.5</v>
      </c>
      <c r="G83" s="48">
        <f t="shared" ref="G83:H83" si="27">G84+G85</f>
        <v>645.5</v>
      </c>
      <c r="H83" s="48">
        <f t="shared" si="27"/>
        <v>645.5</v>
      </c>
    </row>
    <row r="84" spans="1:8" s="20" customFormat="1" x14ac:dyDescent="0.3">
      <c r="A84" s="88"/>
      <c r="B84" s="88"/>
      <c r="C84" s="82"/>
      <c r="D84" s="8" t="s">
        <v>2</v>
      </c>
      <c r="E84" s="14">
        <v>0.88</v>
      </c>
      <c r="F84" s="22">
        <v>568</v>
      </c>
      <c r="G84" s="22">
        <v>568</v>
      </c>
      <c r="H84" s="22">
        <v>568</v>
      </c>
    </row>
    <row r="85" spans="1:8" s="20" customFormat="1" ht="25.8" customHeight="1" x14ac:dyDescent="0.3">
      <c r="A85" s="89"/>
      <c r="B85" s="88"/>
      <c r="C85" s="82"/>
      <c r="D85" s="8" t="s">
        <v>3</v>
      </c>
      <c r="E85" s="14">
        <v>0.12</v>
      </c>
      <c r="F85" s="22">
        <v>77.5</v>
      </c>
      <c r="G85" s="22">
        <v>77.5</v>
      </c>
      <c r="H85" s="22">
        <v>77.5</v>
      </c>
    </row>
    <row r="86" spans="1:8" s="20" customFormat="1" ht="35.4" customHeight="1" x14ac:dyDescent="0.3">
      <c r="A86" s="78" t="s">
        <v>48</v>
      </c>
      <c r="B86" s="88"/>
      <c r="C86" s="81" t="s">
        <v>71</v>
      </c>
      <c r="D86" s="41" t="s">
        <v>6</v>
      </c>
      <c r="E86" s="14"/>
      <c r="F86" s="48">
        <f>F87+F88</f>
        <v>4248.8</v>
      </c>
      <c r="G86" s="48">
        <f t="shared" ref="G86:H86" si="28">G87+G88</f>
        <v>4248.8</v>
      </c>
      <c r="H86" s="48">
        <f t="shared" si="28"/>
        <v>4248.8</v>
      </c>
    </row>
    <row r="87" spans="1:8" s="20" customFormat="1" ht="33.6" customHeight="1" x14ac:dyDescent="0.3">
      <c r="A87" s="79"/>
      <c r="B87" s="88"/>
      <c r="C87" s="82"/>
      <c r="D87" s="8" t="s">
        <v>2</v>
      </c>
      <c r="E87" s="14">
        <v>0.88</v>
      </c>
      <c r="F87" s="22">
        <v>3738.9</v>
      </c>
      <c r="G87" s="22">
        <v>3738.9</v>
      </c>
      <c r="H87" s="22">
        <v>3738.9</v>
      </c>
    </row>
    <row r="88" spans="1:8" s="20" customFormat="1" ht="36.6" customHeight="1" x14ac:dyDescent="0.3">
      <c r="A88" s="80"/>
      <c r="B88" s="89"/>
      <c r="C88" s="82"/>
      <c r="D88" s="8" t="s">
        <v>3</v>
      </c>
      <c r="E88" s="14">
        <v>0.12</v>
      </c>
      <c r="F88" s="22">
        <v>509.9</v>
      </c>
      <c r="G88" s="22">
        <v>509.9</v>
      </c>
      <c r="H88" s="22">
        <v>509.9</v>
      </c>
    </row>
    <row r="89" spans="1:8" s="20" customFormat="1" ht="22.5" customHeight="1" x14ac:dyDescent="0.35">
      <c r="A89" s="78" t="s">
        <v>17</v>
      </c>
      <c r="B89" s="78" t="s">
        <v>72</v>
      </c>
      <c r="C89" s="83" t="s">
        <v>47</v>
      </c>
      <c r="D89" s="41" t="s">
        <v>6</v>
      </c>
      <c r="E89" s="46"/>
      <c r="F89" s="45">
        <f>F90+F91</f>
        <v>34251.199999999997</v>
      </c>
      <c r="G89" s="45">
        <f>G90+G91</f>
        <v>34251.199999999997</v>
      </c>
      <c r="H89" s="45">
        <f>H90+H91</f>
        <v>34251.199999999997</v>
      </c>
    </row>
    <row r="90" spans="1:8" s="20" customFormat="1" ht="30.75" customHeight="1" x14ac:dyDescent="0.3">
      <c r="A90" s="79"/>
      <c r="B90" s="79"/>
      <c r="C90" s="84"/>
      <c r="D90" s="8" t="s">
        <v>2</v>
      </c>
      <c r="E90" s="14">
        <v>0.95</v>
      </c>
      <c r="F90" s="22">
        <v>32538.6</v>
      </c>
      <c r="G90" s="22">
        <v>32538.6</v>
      </c>
      <c r="H90" s="22">
        <v>32538.6</v>
      </c>
    </row>
    <row r="91" spans="1:8" s="20" customFormat="1" ht="47.25" customHeight="1" x14ac:dyDescent="0.3">
      <c r="A91" s="80"/>
      <c r="B91" s="80"/>
      <c r="C91" s="85"/>
      <c r="D91" s="8" t="s">
        <v>3</v>
      </c>
      <c r="E91" s="14">
        <v>0.05</v>
      </c>
      <c r="F91" s="22">
        <v>1712.6</v>
      </c>
      <c r="G91" s="22">
        <v>1712.6</v>
      </c>
      <c r="H91" s="22">
        <v>1712.6</v>
      </c>
    </row>
    <row r="92" spans="1:8" s="20" customFormat="1" ht="31.2" customHeight="1" x14ac:dyDescent="0.3">
      <c r="A92" s="81" t="s">
        <v>77</v>
      </c>
      <c r="B92" s="82"/>
      <c r="C92" s="82"/>
      <c r="D92" s="41" t="s">
        <v>6</v>
      </c>
      <c r="E92" s="14"/>
      <c r="F92" s="48">
        <f>F93+F94</f>
        <v>0</v>
      </c>
      <c r="G92" s="48">
        <f t="shared" ref="G92:H92" si="29">G93+G94</f>
        <v>0</v>
      </c>
      <c r="H92" s="48">
        <f t="shared" si="29"/>
        <v>4040.5</v>
      </c>
    </row>
    <row r="93" spans="1:8" s="20" customFormat="1" ht="23.4" customHeight="1" x14ac:dyDescent="0.3">
      <c r="A93" s="82"/>
      <c r="B93" s="82"/>
      <c r="C93" s="82"/>
      <c r="D93" s="8" t="s">
        <v>2</v>
      </c>
      <c r="E93" s="14"/>
      <c r="F93" s="22">
        <f>F96</f>
        <v>0</v>
      </c>
      <c r="G93" s="22">
        <f t="shared" ref="G93:H93" si="30">G96</f>
        <v>0</v>
      </c>
      <c r="H93" s="22">
        <f t="shared" si="30"/>
        <v>4000</v>
      </c>
    </row>
    <row r="94" spans="1:8" s="20" customFormat="1" ht="28.2" customHeight="1" x14ac:dyDescent="0.3">
      <c r="A94" s="82"/>
      <c r="B94" s="82"/>
      <c r="C94" s="82"/>
      <c r="D94" s="8" t="s">
        <v>3</v>
      </c>
      <c r="E94" s="14"/>
      <c r="F94" s="22">
        <f>F97</f>
        <v>0</v>
      </c>
      <c r="G94" s="22">
        <f t="shared" ref="G94:H94" si="31">G97</f>
        <v>0</v>
      </c>
      <c r="H94" s="22">
        <f t="shared" si="31"/>
        <v>40.5</v>
      </c>
    </row>
    <row r="95" spans="1:8" s="20" customFormat="1" ht="30.6" customHeight="1" x14ac:dyDescent="0.3">
      <c r="A95" s="81" t="s">
        <v>74</v>
      </c>
      <c r="B95" s="81" t="s">
        <v>73</v>
      </c>
      <c r="C95" s="81" t="s">
        <v>62</v>
      </c>
      <c r="D95" s="41" t="s">
        <v>6</v>
      </c>
      <c r="E95" s="14"/>
      <c r="F95" s="48">
        <f>F96+F97</f>
        <v>0</v>
      </c>
      <c r="G95" s="48">
        <f t="shared" ref="G95:H95" si="32">G96+G97</f>
        <v>0</v>
      </c>
      <c r="H95" s="48">
        <f t="shared" si="32"/>
        <v>4040.5</v>
      </c>
    </row>
    <row r="96" spans="1:8" s="20" customFormat="1" ht="34.200000000000003" customHeight="1" x14ac:dyDescent="0.3">
      <c r="A96" s="82"/>
      <c r="B96" s="81"/>
      <c r="C96" s="81"/>
      <c r="D96" s="8" t="s">
        <v>2</v>
      </c>
      <c r="E96" s="14">
        <v>0.99</v>
      </c>
      <c r="F96" s="22">
        <v>0</v>
      </c>
      <c r="G96" s="22">
        <v>0</v>
      </c>
      <c r="H96" s="22">
        <v>4000</v>
      </c>
    </row>
    <row r="97" spans="1:8" s="20" customFormat="1" ht="34.200000000000003" customHeight="1" x14ac:dyDescent="0.3">
      <c r="A97" s="82"/>
      <c r="B97" s="81"/>
      <c r="C97" s="81"/>
      <c r="D97" s="8" t="s">
        <v>3</v>
      </c>
      <c r="E97" s="14">
        <v>0.01</v>
      </c>
      <c r="F97" s="22">
        <v>0</v>
      </c>
      <c r="G97" s="22">
        <v>0</v>
      </c>
      <c r="H97" s="22">
        <v>40.5</v>
      </c>
    </row>
    <row r="98" spans="1:8" s="20" customFormat="1" ht="24" customHeight="1" x14ac:dyDescent="0.3">
      <c r="A98" s="95" t="s">
        <v>53</v>
      </c>
      <c r="B98" s="96"/>
      <c r="C98" s="97"/>
      <c r="D98" s="41" t="s">
        <v>6</v>
      </c>
      <c r="E98" s="54"/>
      <c r="F98" s="56">
        <f>F99+F100</f>
        <v>200</v>
      </c>
      <c r="G98" s="56">
        <f t="shared" ref="G98:H98" si="33">G99+G100</f>
        <v>0</v>
      </c>
      <c r="H98" s="56">
        <f t="shared" si="33"/>
        <v>0</v>
      </c>
    </row>
    <row r="99" spans="1:8" s="20" customFormat="1" ht="19.2" customHeight="1" x14ac:dyDescent="0.3">
      <c r="A99" s="98"/>
      <c r="B99" s="99"/>
      <c r="C99" s="100"/>
      <c r="D99" s="8" t="s">
        <v>2</v>
      </c>
      <c r="E99" s="54"/>
      <c r="F99" s="55">
        <f>F102</f>
        <v>80</v>
      </c>
      <c r="G99" s="55">
        <f t="shared" ref="G99:H99" si="34">G102</f>
        <v>0</v>
      </c>
      <c r="H99" s="55">
        <f t="shared" si="34"/>
        <v>0</v>
      </c>
    </row>
    <row r="100" spans="1:8" s="20" customFormat="1" ht="16.2" customHeight="1" x14ac:dyDescent="0.3">
      <c r="A100" s="101"/>
      <c r="B100" s="102"/>
      <c r="C100" s="103"/>
      <c r="D100" s="8" t="s">
        <v>3</v>
      </c>
      <c r="E100" s="54"/>
      <c r="F100" s="55">
        <f>F103</f>
        <v>120</v>
      </c>
      <c r="G100" s="55">
        <f t="shared" ref="G100:H100" si="35">G103</f>
        <v>0</v>
      </c>
      <c r="H100" s="55">
        <f t="shared" si="35"/>
        <v>0</v>
      </c>
    </row>
    <row r="101" spans="1:8" s="20" customFormat="1" ht="37.799999999999997" customHeight="1" x14ac:dyDescent="0.3">
      <c r="A101" s="78" t="s">
        <v>50</v>
      </c>
      <c r="B101" s="78" t="s">
        <v>52</v>
      </c>
      <c r="C101" s="83" t="s">
        <v>49</v>
      </c>
      <c r="D101" s="41" t="s">
        <v>6</v>
      </c>
      <c r="E101" s="14"/>
      <c r="F101" s="48">
        <f>F102+F103</f>
        <v>200</v>
      </c>
      <c r="G101" s="48">
        <f t="shared" ref="G101:H101" si="36">G102+G103</f>
        <v>0</v>
      </c>
      <c r="H101" s="48">
        <f t="shared" si="36"/>
        <v>0</v>
      </c>
    </row>
    <row r="102" spans="1:8" s="20" customFormat="1" ht="37.200000000000003" customHeight="1" x14ac:dyDescent="0.3">
      <c r="A102" s="88"/>
      <c r="B102" s="88"/>
      <c r="C102" s="90"/>
      <c r="D102" s="8" t="s">
        <v>2</v>
      </c>
      <c r="E102" s="14">
        <v>0.4</v>
      </c>
      <c r="F102" s="22">
        <v>80</v>
      </c>
      <c r="G102" s="22">
        <v>0</v>
      </c>
      <c r="H102" s="22">
        <v>0</v>
      </c>
    </row>
    <row r="103" spans="1:8" s="20" customFormat="1" ht="34.200000000000003" customHeight="1" x14ac:dyDescent="0.3">
      <c r="A103" s="89"/>
      <c r="B103" s="89"/>
      <c r="C103" s="91"/>
      <c r="D103" s="8" t="s">
        <v>3</v>
      </c>
      <c r="E103" s="14">
        <v>0.6</v>
      </c>
      <c r="F103" s="22">
        <v>120</v>
      </c>
      <c r="G103" s="22">
        <v>0</v>
      </c>
      <c r="H103" s="22">
        <v>0</v>
      </c>
    </row>
    <row r="104" spans="1:8" ht="22.5" customHeight="1" x14ac:dyDescent="0.3">
      <c r="A104" s="58" t="s">
        <v>18</v>
      </c>
      <c r="B104" s="59"/>
      <c r="C104" s="60"/>
      <c r="D104" s="26" t="s">
        <v>6</v>
      </c>
      <c r="E104" s="27"/>
      <c r="F104" s="51">
        <f>F98+F92+F80+F69+F58+F47+F24+F15+F6</f>
        <v>305155.99999999994</v>
      </c>
      <c r="G104" s="51">
        <f t="shared" ref="G104:H104" si="37">G98+G92+G80+G69+G58+G47+G24+G15+G6</f>
        <v>218819</v>
      </c>
      <c r="H104" s="51">
        <f t="shared" si="37"/>
        <v>813626.3</v>
      </c>
    </row>
    <row r="105" spans="1:8" ht="22.5" customHeight="1" x14ac:dyDescent="0.3">
      <c r="A105" s="61"/>
      <c r="B105" s="62"/>
      <c r="C105" s="63"/>
      <c r="D105" s="36" t="s">
        <v>22</v>
      </c>
      <c r="E105" s="27"/>
      <c r="F105" s="51">
        <f>F70+F59+F48+F25</f>
        <v>4197.8999999999996</v>
      </c>
      <c r="G105" s="51">
        <f t="shared" ref="G105:H105" si="38">G70+G59+G48+G25</f>
        <v>14831.200000000003</v>
      </c>
      <c r="H105" s="51">
        <f t="shared" si="38"/>
        <v>4478.8</v>
      </c>
    </row>
    <row r="106" spans="1:8" ht="34.799999999999997" x14ac:dyDescent="0.3">
      <c r="A106" s="64"/>
      <c r="B106" s="65"/>
      <c r="C106" s="63"/>
      <c r="D106" s="35" t="s">
        <v>2</v>
      </c>
      <c r="E106" s="27"/>
      <c r="F106" s="52">
        <f>F99+F93+F81+F71+F60+F49+F26+F16+F7</f>
        <v>256115</v>
      </c>
      <c r="G106" s="52">
        <f t="shared" ref="G106" si="39">G99+G93+G81+G71+G60+G49+G26+G16+G7</f>
        <v>183349.30000000002</v>
      </c>
      <c r="H106" s="52">
        <f>H99+H93+H81+H71+H60+H49+H26+H16+H7</f>
        <v>758017.3</v>
      </c>
    </row>
    <row r="107" spans="1:8" ht="22.8" customHeight="1" x14ac:dyDescent="0.3">
      <c r="A107" s="66"/>
      <c r="B107" s="67"/>
      <c r="C107" s="68"/>
      <c r="D107" s="35" t="s">
        <v>3</v>
      </c>
      <c r="E107" s="27"/>
      <c r="F107" s="51">
        <f>F100+F94+F82+F72+F61+F50+F27+F17+F8</f>
        <v>44843.1</v>
      </c>
      <c r="G107" s="51">
        <f t="shared" ref="G107:H107" si="40">G100+G94+G82+G72+G61+G50+G27+G17+G8</f>
        <v>20638.500000000004</v>
      </c>
      <c r="H107" s="51">
        <f t="shared" si="40"/>
        <v>51130.2</v>
      </c>
    </row>
    <row r="108" spans="1:8" x14ac:dyDescent="0.35">
      <c r="F108" s="31"/>
      <c r="G108" s="28"/>
      <c r="H108" s="28"/>
    </row>
    <row r="109" spans="1:8" x14ac:dyDescent="0.35">
      <c r="F109" s="32"/>
      <c r="G109" s="28"/>
      <c r="H109" s="28"/>
    </row>
  </sheetData>
  <mergeCells count="68">
    <mergeCell ref="C21:C23"/>
    <mergeCell ref="A24:C27"/>
    <mergeCell ref="A28:A30"/>
    <mergeCell ref="B28:B42"/>
    <mergeCell ref="A37:A39"/>
    <mergeCell ref="A34:A36"/>
    <mergeCell ref="C28:C36"/>
    <mergeCell ref="A31:A33"/>
    <mergeCell ref="E44:E45"/>
    <mergeCell ref="A47:C50"/>
    <mergeCell ref="A1:H1"/>
    <mergeCell ref="A3:H3"/>
    <mergeCell ref="A6:C8"/>
    <mergeCell ref="A9:A11"/>
    <mergeCell ref="B9:B11"/>
    <mergeCell ref="C9:C11"/>
    <mergeCell ref="A12:A14"/>
    <mergeCell ref="B12:B14"/>
    <mergeCell ref="C12:C14"/>
    <mergeCell ref="B18:B23"/>
    <mergeCell ref="A15:C17"/>
    <mergeCell ref="A18:A20"/>
    <mergeCell ref="C18:C20"/>
    <mergeCell ref="A21:A23"/>
    <mergeCell ref="A43:A46"/>
    <mergeCell ref="B43:B46"/>
    <mergeCell ref="C43:C46"/>
    <mergeCell ref="C37:C39"/>
    <mergeCell ref="A40:A42"/>
    <mergeCell ref="C40:C42"/>
    <mergeCell ref="E55:E56"/>
    <mergeCell ref="E66:E67"/>
    <mergeCell ref="A62:A64"/>
    <mergeCell ref="A58:C61"/>
    <mergeCell ref="A51:A53"/>
    <mergeCell ref="B51:B53"/>
    <mergeCell ref="C51:C53"/>
    <mergeCell ref="B62:B68"/>
    <mergeCell ref="C62:C64"/>
    <mergeCell ref="A54:A57"/>
    <mergeCell ref="B54:B57"/>
    <mergeCell ref="C54:C57"/>
    <mergeCell ref="E77:E78"/>
    <mergeCell ref="A65:A68"/>
    <mergeCell ref="A101:A103"/>
    <mergeCell ref="B101:B103"/>
    <mergeCell ref="C101:C103"/>
    <mergeCell ref="C65:C68"/>
    <mergeCell ref="A69:C72"/>
    <mergeCell ref="A73:A79"/>
    <mergeCell ref="B73:B79"/>
    <mergeCell ref="C73:C75"/>
    <mergeCell ref="C76:C79"/>
    <mergeCell ref="A83:A85"/>
    <mergeCell ref="B83:B88"/>
    <mergeCell ref="C83:C85"/>
    <mergeCell ref="A98:C100"/>
    <mergeCell ref="A92:C94"/>
    <mergeCell ref="A104:C107"/>
    <mergeCell ref="A80:C82"/>
    <mergeCell ref="A86:A88"/>
    <mergeCell ref="C86:C88"/>
    <mergeCell ref="A89:A91"/>
    <mergeCell ref="B89:B91"/>
    <mergeCell ref="C89:C91"/>
    <mergeCell ref="A95:A97"/>
    <mergeCell ref="B95:B97"/>
    <mergeCell ref="C95:C97"/>
  </mergeCells>
  <pageMargins left="0.39370078740157483" right="0.27559055118110237" top="0.9055118110236221" bottom="0.9055118110236221" header="0.43307086614173229" footer="0.35433070866141736"/>
  <pageSetup paperSize="9" scale="56" firstPageNumber="909" fitToHeight="0" orientation="landscape" useFirstPageNumber="1" r:id="rId1"/>
  <headerFooter alignWithMargins="0"/>
  <rowBreaks count="3" manualBreakCount="3">
    <brk id="27" max="7" man="1"/>
    <brk id="57" max="7" man="1"/>
    <brk id="8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на 2019-2021 (2)</vt:lpstr>
      <vt:lpstr>'бюджет на 2019-2021 (2)'!Заголовки_для_печати</vt:lpstr>
      <vt:lpstr>'бюджет на 2019-2021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Киосова Елена Сергеевна</cp:lastModifiedBy>
  <cp:lastPrinted>2019-11-15T08:29:24Z</cp:lastPrinted>
  <dcterms:created xsi:type="dcterms:W3CDTF">1996-10-08T23:32:33Z</dcterms:created>
  <dcterms:modified xsi:type="dcterms:W3CDTF">2019-11-15T10:20:14Z</dcterms:modified>
</cp:coreProperties>
</file>