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<sst xmlns="http://schemas.openxmlformats.org/spreadsheetml/2006/main" count="122" uniqueCount="77">
  <si>
    <t xml:space="preserve"> к письму УСП №_539_</t>
  </si>
  <si>
    <t xml:space="preserve">Отчет </t>
  </si>
  <si>
    <t>об исполнении муниципальной программы</t>
  </si>
  <si>
    <t xml:space="preserve"> по состоянию на 01 октября 2015</t>
  </si>
  <si>
    <t>муниципальная программа:</t>
  </si>
  <si>
    <t>ответственный исполнитель:</t>
  </si>
  <si>
    <t>Управление социальной политики администрации города Югорска</t>
  </si>
  <si>
    <t>№</t>
  </si>
  <si>
    <t>Наименование мероприятия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</si>
  <si>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</si>
  <si>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</si>
  <si>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</si>
  <si>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</si>
  <si>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</si>
  <si>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Примечание</t>
  </si>
  <si>
    <t>Относительное значение, % (гр.7/гр.6*100,0%)</t>
  </si>
  <si>
    <t>Цель: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</si>
  <si>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</si>
  <si>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</si>
  <si>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</si>
  <si>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</si>
  <si>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</si>
  <si>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</si>
  <si>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</si>
  <si>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</si>
  <si>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</si>
  <si>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Итого по задаче 3</t>
  </si>
  <si>
    <t>Иные источники</t>
  </si>
  <si>
    <t xml:space="preserve">Итого: </t>
  </si>
  <si>
    <t>Итого:</t>
  </si>
  <si>
    <t>Отв.
исп-ль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</si>
  <si>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</si>
  <si>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</si>
  <si>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Абсолютное значение  
(гр.6-гр.7)</t>
  </si>
  <si>
    <t>в том числе:</t>
  </si>
  <si>
    <t>Приложение 2</t>
  </si>
  <si>
    <t>«Отдых и оздоровление детей города Югорска на 2014 – 2020 годы»</t>
  </si>
  <si>
    <t xml:space="preserve">«Создание оптимальных условий, направленных на повышение качества предоставления муниципальных услуг </t>
  </si>
  <si>
    <t>в сфере оздоровления и отдыха детей города Югорска»</t>
  </si>
  <si>
    <t>«Обеспечение прав детей на безопасный отдых и оздоровление»</t>
  </si>
  <si>
    <t>Организация деятельности по кадровому сопровождению отдыха и оздоровления детей</t>
  </si>
  <si>
    <t>УО потратило деньги на командировочные расходы сопровождающего</t>
  </si>
  <si>
    <t>УО</t>
  </si>
  <si>
    <r>
      <t xml:space="preserve">Организационно – правовая деятельность, направленная на организацию отдыха и оздоровления детей города Югорска </t>
    </r>
    <r>
      <rPr>
        <sz val="12"/>
        <rFont val="Times New Roman"/>
        <family val="1"/>
      </rPr>
      <t xml:space="preserve"> </t>
    </r>
  </si>
  <si>
    <t xml:space="preserve">Организация деятельности по обеспечению безопасных условий при организации отдыха и оздоровления детей </t>
  </si>
  <si>
    <t>Иные  источники</t>
  </si>
  <si>
    <t>«Эффективное использование базы учреждений города Югорска для организации оздоровления и отдыха детей»</t>
  </si>
  <si>
    <t>Организация оздоровления детей на базе санатория – профилактория общества с ограниченной ответственностью «Газпром трансгаз Югорск»</t>
  </si>
  <si>
    <t>На организацию оздоровления детей на базе санатория-профилактория общества с ограниченной ответственностью "Газпром трансгаз Югорск" было приобретено 135 путевок, 100 человека уже отдохнуло, 35 человек отдохнут в ноябрь-декабрь. За пределами города Югорска отдохнуло  171 человек. В лагерях с дневным пребыванием детей на базе учреждений отдохнуло 1 421 человека, по состоянию на 01.10.2015.</t>
  </si>
  <si>
    <t>Организация деятельности лагерей с дневным пребыванием детей на базе учреждений социальной сферы города Югорска</t>
  </si>
  <si>
    <t>УК</t>
  </si>
  <si>
    <t xml:space="preserve">Всего: </t>
  </si>
  <si>
    <t>Задача 3</t>
  </si>
  <si>
    <t>«Организация отдыха и оздоровления детей в климатически благоприятных зонах России и за ее пределами»</t>
  </si>
  <si>
    <t>Организация отдыха и оздоровления детей на базе детских оздоровительных лагерей за пределами города Югорска</t>
  </si>
  <si>
    <t xml:space="preserve">ВСЕГО по муниципальной программе </t>
  </si>
  <si>
    <t>Управление образования администрации города Югорска</t>
  </si>
  <si>
    <t>Управление культуры администрации города Югорска</t>
  </si>
  <si>
    <t>от «_15_» октября 2017</t>
  </si>
  <si>
    <t>1.1</t>
  </si>
  <si>
    <t>1.2</t>
  </si>
  <si>
    <t>1.3</t>
  </si>
  <si>
    <t>2.1</t>
  </si>
  <si>
    <t>2.2</t>
  </si>
  <si>
    <t>3.1</t>
  </si>
  <si>
    <t>Управление образования 
администрации города Югорск</t>
  </si>
  <si>
    <t>Управление социальной политики 
администрации города Югорска</t>
  </si>
  <si>
    <t xml:space="preserve">Г.П. Дубровский  </t>
  </si>
  <si>
    <t>Н.И. Бобровская</t>
  </si>
  <si>
    <t>Н.Н. Нестерова</t>
  </si>
  <si>
    <t>Управление культуры
администрации города Югорск</t>
  </si>
  <si>
    <t xml:space="preserve">А.С. Зайцев                </t>
  </si>
  <si>
    <t>5-00-24 (198)</t>
  </si>
  <si>
    <t xml:space="preserve">В.В. Королев                       </t>
  </si>
  <si>
    <t>7-48-67</t>
  </si>
  <si>
    <t xml:space="preserve">Т.В. Наумова                     </t>
  </si>
  <si>
    <t>5-00-26 (201)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</si>
</sst>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164" fontId="47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164" fontId="49" fillId="0" borderId="10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7" fillId="0" borderId="10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 wrapText="1"/>
    </xf>
    <xf numFmtId="49" fontId="47" fillId="0" borderId="0" xfId="0" applyNumberFormat="1" applyFont="1" applyAlignment="1">
      <alignment horizontal="justify"/>
    </xf>
    <xf numFmtId="0" fontId="50" fillId="0" borderId="0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164" fontId="47" fillId="0" borderId="13" xfId="0" applyNumberFormat="1" applyFont="1" applyBorder="1" applyAlignment="1">
      <alignment horizontal="center" vertical="top" wrapText="1"/>
    </xf>
    <xf numFmtId="164" fontId="47" fillId="0" borderId="14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64" fontId="49" fillId="0" borderId="12" xfId="0" applyNumberFormat="1" applyFont="1" applyBorder="1" applyAlignment="1">
      <alignment horizontal="center" vertical="top" wrapText="1"/>
    </xf>
    <xf numFmtId="164" fontId="49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16" xfId="0" applyFont="1" applyBorder="1" applyAlignment="1">
      <alignment/>
    </xf>
    <xf numFmtId="164" fontId="47" fillId="33" borderId="10" xfId="0" applyNumberFormat="1" applyFont="1" applyFill="1" applyBorder="1" applyAlignment="1">
      <alignment horizontal="center" vertical="top" wrapText="1"/>
    </xf>
    <xf numFmtId="0" fontId="51" fillId="0" borderId="13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justify" vertical="top" wrapText="1"/>
    </xf>
    <xf numFmtId="49" fontId="47" fillId="0" borderId="12" xfId="0" applyNumberFormat="1" applyFont="1" applyBorder="1" applyAlignment="1">
      <alignment horizontal="justify" vertical="top" wrapText="1"/>
    </xf>
    <xf numFmtId="49" fontId="47" fillId="0" borderId="13" xfId="0" applyNumberFormat="1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left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3" fillId="0" borderId="16" xfId="0" applyFont="1" applyBorder="1" applyAlignment="1">
      <alignment horizontal="left" wrapText="1"/>
    </xf>
    <xf numFmtId="0" fontId="49" fillId="0" borderId="10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/>
    </xf>
    <xf numFmtId="0" fontId="47" fillId="0" borderId="12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164" fontId="47" fillId="33" borderId="14" xfId="0" applyNumberFormat="1" applyFont="1" applyFill="1" applyBorder="1" applyAlignment="1">
      <alignment horizontal="center" vertical="top" wrapText="1"/>
    </xf>
    <xf numFmtId="164" fontId="49" fillId="33" borderId="10" xfId="0" applyNumberFormat="1" applyFont="1" applyFill="1" applyBorder="1" applyAlignment="1">
      <alignment horizontal="center" vertical="top" wrapText="1"/>
    </xf>
    <xf numFmtId="164" fontId="47" fillId="33" borderId="13" xfId="0" applyNumberFormat="1" applyFont="1" applyFill="1" applyBorder="1" applyAlignment="1">
      <alignment horizontal="center" vertical="top" wrapText="1"/>
    </xf>
    <xf numFmtId="164" fontId="49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75" zoomScaleNormal="75" zoomScalePageLayoutView="0" workbookViewId="0" topLeftCell="A49">
      <selection activeCell="F69" sqref="F69"/>
    </sheetView>
  </sheetViews>
  <sheetFormatPr defaultColWidth="9.140625" defaultRowHeight="15"/>
  <cols>
    <col min="1" max="1" width="7.00390625" style="18" customWidth="1"/>
    <col min="2" max="2" width="36.8515625" style="0" customWidth="1"/>
    <col min="3" max="3" width="11.00390625" style="0" customWidth="1"/>
    <col min="4" max="4" width="15.421875" style="0" customWidth="1"/>
    <col min="5" max="5" width="12.7109375" style="0" customWidth="1"/>
    <col min="6" max="6" width="14.7109375" style="0" customWidth="1"/>
    <col min="7" max="7" width="14.8515625" style="0" customWidth="1"/>
    <col min="8" max="9" width="13.8515625" style="0" customWidth="1"/>
    <col min="10" max="10" width="22.8515625" style="0" customWidth="1"/>
  </cols>
  <sheetData>
    <row r="1" spans="9:10" ht="15">
      <c r="I1" s="1"/>
      <c r="J1" s="1" t="s">
        <v>35</v>
      </c>
    </row>
    <row r="2" spans="9:10" ht="15">
      <c r="I2" s="1"/>
      <c r="J2" s="1" t="s">
        <v>0</v>
      </c>
    </row>
    <row r="3" spans="9:10" ht="15">
      <c r="I3" s="1"/>
      <c r="J3" s="1" t="s">
        <v>58</v>
      </c>
    </row>
    <row r="4" spans="1:9" ht="15.75">
      <c r="A4" s="47" t="s">
        <v>1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7" t="s">
        <v>2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7" t="s">
        <v>3</v>
      </c>
      <c r="B6" s="47"/>
      <c r="C6" s="47"/>
      <c r="D6" s="47"/>
      <c r="E6" s="47"/>
      <c r="F6" s="47"/>
      <c r="G6" s="47"/>
      <c r="H6" s="47"/>
      <c r="I6" s="47"/>
    </row>
    <row r="7" spans="1:3" ht="15.75">
      <c r="A7" s="48" t="s">
        <v>4</v>
      </c>
      <c r="B7" s="48"/>
      <c r="C7" s="48"/>
    </row>
    <row r="8" spans="1:8" ht="15.75">
      <c r="A8" s="19" t="s">
        <v>36</v>
      </c>
      <c r="B8" s="3"/>
      <c r="C8" s="3"/>
      <c r="D8" s="3"/>
      <c r="E8" s="3"/>
      <c r="F8" s="3"/>
      <c r="G8" s="3"/>
      <c r="H8" s="3"/>
    </row>
    <row r="9" spans="1:3" ht="15.75">
      <c r="A9" s="48" t="s">
        <v>5</v>
      </c>
      <c r="B9" s="48"/>
      <c r="C9" s="48"/>
    </row>
    <row r="10" spans="1:8" ht="15.75">
      <c r="A10" s="56" t="s">
        <v>6</v>
      </c>
      <c r="B10" s="56"/>
      <c r="C10" s="56"/>
      <c r="D10" s="56"/>
      <c r="E10" s="56"/>
      <c r="F10" s="56"/>
      <c r="G10" s="56"/>
      <c r="H10" s="56"/>
    </row>
    <row r="11" spans="1:10" ht="22.5" customHeight="1">
      <c r="A11" s="45" t="s">
        <v>7</v>
      </c>
      <c r="B11" s="46" t="s">
        <v>8</v>
      </c>
      <c r="C11" s="46" t="s">
        <v>30</v>
      </c>
      <c r="D11" s="46" t="s">
        <v>9</v>
      </c>
      <c r="E11" s="46" t="s">
        <v>10</v>
      </c>
      <c r="F11" s="46" t="s">
        <v>11</v>
      </c>
      <c r="G11" s="76" t="s">
        <v>12</v>
      </c>
      <c r="H11" s="76" t="s">
        <v>13</v>
      </c>
      <c r="I11" s="76"/>
      <c r="J11" s="46" t="s">
        <v>14</v>
      </c>
    </row>
    <row r="12" spans="1:10" ht="18" customHeight="1">
      <c r="A12" s="45"/>
      <c r="B12" s="46"/>
      <c r="C12" s="46"/>
      <c r="D12" s="46"/>
      <c r="E12" s="46"/>
      <c r="F12" s="46"/>
      <c r="G12" s="76"/>
      <c r="H12" s="76" t="s">
        <v>33</v>
      </c>
      <c r="I12" s="46" t="s">
        <v>15</v>
      </c>
      <c r="J12" s="46"/>
    </row>
    <row r="13" spans="1:10" ht="22.5" customHeight="1">
      <c r="A13" s="45"/>
      <c r="B13" s="46"/>
      <c r="C13" s="46"/>
      <c r="D13" s="46"/>
      <c r="E13" s="46"/>
      <c r="F13" s="46"/>
      <c r="G13" s="76"/>
      <c r="H13" s="76"/>
      <c r="I13" s="46"/>
      <c r="J13" s="46"/>
    </row>
    <row r="14" spans="1:11" s="17" customFormat="1" ht="10.5" customHeight="1">
      <c r="A14" s="25">
        <v>1</v>
      </c>
      <c r="B14" s="14">
        <v>2</v>
      </c>
      <c r="C14" s="14">
        <v>3</v>
      </c>
      <c r="D14" s="14">
        <v>4</v>
      </c>
      <c r="E14" s="14">
        <v>5</v>
      </c>
      <c r="F14" s="24">
        <v>6</v>
      </c>
      <c r="G14" s="14">
        <v>7</v>
      </c>
      <c r="H14" s="14">
        <v>8</v>
      </c>
      <c r="I14" s="14">
        <v>9</v>
      </c>
      <c r="J14" s="14">
        <v>10</v>
      </c>
      <c r="K14" s="23"/>
    </row>
    <row r="15" spans="1:10" ht="15.75" customHeight="1">
      <c r="A15" s="57" t="s">
        <v>16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5.75" customHeight="1">
      <c r="A16" s="60" t="s">
        <v>37</v>
      </c>
      <c r="B16" s="61"/>
      <c r="C16" s="61"/>
      <c r="D16" s="61"/>
      <c r="E16" s="61"/>
      <c r="F16" s="61"/>
      <c r="G16" s="61"/>
      <c r="H16" s="61"/>
      <c r="I16" s="61"/>
      <c r="J16" s="62"/>
    </row>
    <row r="17" spans="1:10" ht="15.75">
      <c r="A17" s="63" t="s">
        <v>38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ht="15.75" customHeight="1">
      <c r="A18" s="57" t="s">
        <v>17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0" ht="15.75" customHeight="1">
      <c r="A19" s="63" t="s">
        <v>39</v>
      </c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39" customHeight="1">
      <c r="A20" s="54" t="s">
        <v>59</v>
      </c>
      <c r="B20" s="42" t="s">
        <v>40</v>
      </c>
      <c r="C20" s="13" t="s">
        <v>18</v>
      </c>
      <c r="D20" s="13" t="s">
        <v>19</v>
      </c>
      <c r="E20" s="28">
        <v>587.4</v>
      </c>
      <c r="F20" s="80">
        <v>531.1</v>
      </c>
      <c r="G20" s="28">
        <v>503.6</v>
      </c>
      <c r="H20" s="28">
        <f aca="true" t="shared" si="0" ref="H20:H30">F20-G20</f>
        <v>27.5</v>
      </c>
      <c r="I20" s="28">
        <f>G20/F20*100</f>
        <v>94.82206740726792</v>
      </c>
      <c r="J20" s="26"/>
    </row>
    <row r="21" spans="1:10" ht="45" customHeight="1">
      <c r="A21" s="52"/>
      <c r="B21" s="43"/>
      <c r="C21" s="44" t="s">
        <v>42</v>
      </c>
      <c r="D21" s="4" t="s">
        <v>19</v>
      </c>
      <c r="E21" s="6">
        <v>70</v>
      </c>
      <c r="F21" s="80">
        <v>70</v>
      </c>
      <c r="G21" s="6">
        <v>25.5</v>
      </c>
      <c r="H21" s="28">
        <f t="shared" si="0"/>
        <v>44.5</v>
      </c>
      <c r="I21" s="28">
        <f>G21/F21*100</f>
        <v>36.42857142857142</v>
      </c>
      <c r="J21" s="7" t="s">
        <v>41</v>
      </c>
    </row>
    <row r="22" spans="1:10" ht="31.5">
      <c r="A22" s="52"/>
      <c r="B22" s="43"/>
      <c r="C22" s="44"/>
      <c r="D22" s="4" t="s">
        <v>27</v>
      </c>
      <c r="E22" s="6">
        <v>0</v>
      </c>
      <c r="F22" s="29">
        <v>0</v>
      </c>
      <c r="G22" s="6">
        <v>0</v>
      </c>
      <c r="H22" s="28">
        <f t="shared" si="0"/>
        <v>0</v>
      </c>
      <c r="I22" s="28"/>
      <c r="J22" s="7"/>
    </row>
    <row r="23" spans="1:10" ht="86.25" customHeight="1">
      <c r="A23" s="20" t="s">
        <v>60</v>
      </c>
      <c r="B23" s="15" t="s">
        <v>43</v>
      </c>
      <c r="C23" s="4" t="s">
        <v>18</v>
      </c>
      <c r="D23" s="4" t="s">
        <v>19</v>
      </c>
      <c r="E23" s="6">
        <v>610</v>
      </c>
      <c r="F23" s="80">
        <v>610</v>
      </c>
      <c r="G23" s="6">
        <v>610</v>
      </c>
      <c r="H23" s="28">
        <f t="shared" si="0"/>
        <v>0</v>
      </c>
      <c r="I23" s="28">
        <f>G23/F23*100</f>
        <v>100</v>
      </c>
      <c r="J23" s="7"/>
    </row>
    <row r="24" spans="1:10" ht="15.75">
      <c r="A24" s="52" t="s">
        <v>61</v>
      </c>
      <c r="B24" s="43" t="s">
        <v>44</v>
      </c>
      <c r="C24" s="49" t="s">
        <v>18</v>
      </c>
      <c r="D24" s="4" t="s">
        <v>25</v>
      </c>
      <c r="E24" s="6">
        <v>49.4</v>
      </c>
      <c r="F24" s="29">
        <v>0</v>
      </c>
      <c r="G24" s="6">
        <v>0</v>
      </c>
      <c r="H24" s="28">
        <f t="shared" si="0"/>
        <v>0</v>
      </c>
      <c r="I24" s="28"/>
      <c r="J24" s="55"/>
    </row>
    <row r="25" spans="1:10" ht="31.5">
      <c r="A25" s="52"/>
      <c r="B25" s="43"/>
      <c r="C25" s="51"/>
      <c r="D25" s="4" t="s">
        <v>19</v>
      </c>
      <c r="E25" s="6">
        <v>0</v>
      </c>
      <c r="F25" s="80">
        <v>56.3</v>
      </c>
      <c r="G25" s="6">
        <v>56.3</v>
      </c>
      <c r="H25" s="28">
        <f t="shared" si="0"/>
        <v>0</v>
      </c>
      <c r="I25" s="28">
        <f>G25/F25*100</f>
        <v>100</v>
      </c>
      <c r="J25" s="55"/>
    </row>
    <row r="26" spans="1:10" ht="31.5" customHeight="1" hidden="1">
      <c r="A26" s="52"/>
      <c r="B26" s="43"/>
      <c r="C26" s="35"/>
      <c r="D26" s="4" t="s">
        <v>27</v>
      </c>
      <c r="E26" s="6">
        <v>0</v>
      </c>
      <c r="F26" s="29">
        <v>0</v>
      </c>
      <c r="G26" s="6">
        <v>0</v>
      </c>
      <c r="H26" s="28">
        <f t="shared" si="0"/>
        <v>0</v>
      </c>
      <c r="I26" s="28" t="e">
        <f>G26/F26*100</f>
        <v>#DIV/0!</v>
      </c>
      <c r="J26" s="5"/>
    </row>
    <row r="27" spans="1:10" ht="15.75">
      <c r="A27" s="52"/>
      <c r="B27" s="44" t="s">
        <v>20</v>
      </c>
      <c r="C27" s="44"/>
      <c r="D27" s="4" t="s">
        <v>25</v>
      </c>
      <c r="E27" s="6">
        <f>E24</f>
        <v>49.4</v>
      </c>
      <c r="F27" s="36">
        <f>F24</f>
        <v>0</v>
      </c>
      <c r="G27" s="6">
        <f>G24</f>
        <v>0</v>
      </c>
      <c r="H27" s="28">
        <f t="shared" si="0"/>
        <v>0</v>
      </c>
      <c r="I27" s="28"/>
      <c r="J27" s="5"/>
    </row>
    <row r="28" spans="1:10" ht="31.5">
      <c r="A28" s="52"/>
      <c r="B28" s="44"/>
      <c r="C28" s="44"/>
      <c r="D28" s="4" t="s">
        <v>19</v>
      </c>
      <c r="E28" s="6">
        <f>E20+E21+E23+E25</f>
        <v>1267.4</v>
      </c>
      <c r="F28" s="41">
        <f>F20+F21+F23+F25</f>
        <v>1267.3999999999999</v>
      </c>
      <c r="G28" s="36">
        <f>G20+G21+G23+G25</f>
        <v>1195.3999999999999</v>
      </c>
      <c r="H28" s="28">
        <f t="shared" si="0"/>
        <v>72</v>
      </c>
      <c r="I28" s="28">
        <f>G28/F28*100</f>
        <v>94.31907842827837</v>
      </c>
      <c r="J28" s="5"/>
    </row>
    <row r="29" spans="1:10" ht="31.5" hidden="1">
      <c r="A29" s="52"/>
      <c r="B29" s="44"/>
      <c r="C29" s="44"/>
      <c r="D29" s="4" t="s">
        <v>45</v>
      </c>
      <c r="E29" s="6">
        <f>E22+E26</f>
        <v>0</v>
      </c>
      <c r="F29" s="6">
        <f>F22+F26</f>
        <v>0</v>
      </c>
      <c r="G29" s="6">
        <f>G22+G26</f>
        <v>0</v>
      </c>
      <c r="H29" s="28">
        <f t="shared" si="0"/>
        <v>0</v>
      </c>
      <c r="I29" s="28" t="e">
        <f>G29/F29*100</f>
        <v>#DIV/0!</v>
      </c>
      <c r="J29" s="5"/>
    </row>
    <row r="30" spans="1:10" ht="15.75">
      <c r="A30" s="53"/>
      <c r="B30" s="49"/>
      <c r="C30" s="49"/>
      <c r="D30" s="11" t="s">
        <v>21</v>
      </c>
      <c r="E30" s="31">
        <f>SUM(E27:E29)</f>
        <v>1316.8000000000002</v>
      </c>
      <c r="F30" s="31">
        <f>SUM(F27:F29)</f>
        <v>1267.3999999999999</v>
      </c>
      <c r="G30" s="31">
        <f>SUM(G27:G29)</f>
        <v>1195.3999999999999</v>
      </c>
      <c r="H30" s="32">
        <f t="shared" si="0"/>
        <v>72</v>
      </c>
      <c r="I30" s="32">
        <f>G30/F30*100</f>
        <v>94.31907842827837</v>
      </c>
      <c r="J30" s="11"/>
    </row>
    <row r="31" spans="1:10" ht="15.75" customHeight="1">
      <c r="A31" s="57" t="s">
        <v>22</v>
      </c>
      <c r="B31" s="58"/>
      <c r="C31" s="58"/>
      <c r="D31" s="58"/>
      <c r="E31" s="58"/>
      <c r="F31" s="58"/>
      <c r="G31" s="58"/>
      <c r="H31" s="58"/>
      <c r="I31" s="58"/>
      <c r="J31" s="59"/>
    </row>
    <row r="32" spans="1:10" ht="15.75">
      <c r="A32" s="63" t="s">
        <v>46</v>
      </c>
      <c r="B32" s="64"/>
      <c r="C32" s="64"/>
      <c r="D32" s="64"/>
      <c r="E32" s="64"/>
      <c r="F32" s="64"/>
      <c r="G32" s="64"/>
      <c r="H32" s="64"/>
      <c r="I32" s="64"/>
      <c r="J32" s="65"/>
    </row>
    <row r="33" spans="1:10" ht="109.5" customHeight="1">
      <c r="A33" s="54" t="s">
        <v>62</v>
      </c>
      <c r="B33" s="42" t="s">
        <v>47</v>
      </c>
      <c r="C33" s="51" t="s">
        <v>18</v>
      </c>
      <c r="D33" s="13" t="s">
        <v>25</v>
      </c>
      <c r="E33" s="28">
        <v>2200.6</v>
      </c>
      <c r="F33" s="80">
        <v>2970.8</v>
      </c>
      <c r="G33" s="28">
        <v>2970.8</v>
      </c>
      <c r="H33" s="28">
        <f>F33-G33</f>
        <v>0</v>
      </c>
      <c r="I33" s="28">
        <f>G33/F33*100</f>
        <v>100</v>
      </c>
      <c r="J33" s="77" t="s">
        <v>48</v>
      </c>
    </row>
    <row r="34" spans="1:10" ht="31.5">
      <c r="A34" s="52"/>
      <c r="B34" s="43"/>
      <c r="C34" s="44"/>
      <c r="D34" s="4" t="s">
        <v>27</v>
      </c>
      <c r="E34" s="6">
        <v>500</v>
      </c>
      <c r="F34" s="29">
        <v>675</v>
      </c>
      <c r="G34" s="41">
        <v>500</v>
      </c>
      <c r="H34" s="28">
        <f aca="true" t="shared" si="1" ref="H34:H44">F34-G34</f>
        <v>175</v>
      </c>
      <c r="I34" s="28">
        <f aca="true" t="shared" si="2" ref="I34:I44">G34/F34*100</f>
        <v>74.07407407407408</v>
      </c>
      <c r="J34" s="78"/>
    </row>
    <row r="35" spans="1:10" ht="15.75">
      <c r="A35" s="52" t="s">
        <v>63</v>
      </c>
      <c r="B35" s="55" t="s">
        <v>49</v>
      </c>
      <c r="C35" s="44" t="s">
        <v>42</v>
      </c>
      <c r="D35" s="4" t="s">
        <v>25</v>
      </c>
      <c r="E35" s="6">
        <v>3241.1</v>
      </c>
      <c r="F35" s="29">
        <v>3241.1</v>
      </c>
      <c r="G35" s="29">
        <v>2908.9</v>
      </c>
      <c r="H35" s="28">
        <f t="shared" si="1"/>
        <v>332.1999999999998</v>
      </c>
      <c r="I35" s="28">
        <f t="shared" si="2"/>
        <v>89.7503933849619</v>
      </c>
      <c r="J35" s="78"/>
    </row>
    <row r="36" spans="1:10" ht="31.5">
      <c r="A36" s="52"/>
      <c r="B36" s="55"/>
      <c r="C36" s="44"/>
      <c r="D36" s="4" t="s">
        <v>19</v>
      </c>
      <c r="E36" s="6">
        <v>3108.1</v>
      </c>
      <c r="F36" s="80">
        <v>3178.1</v>
      </c>
      <c r="G36" s="6">
        <v>2788.7</v>
      </c>
      <c r="H36" s="28">
        <f t="shared" si="1"/>
        <v>389.4000000000001</v>
      </c>
      <c r="I36" s="28">
        <f t="shared" si="2"/>
        <v>87.7473962430383</v>
      </c>
      <c r="J36" s="78"/>
    </row>
    <row r="37" spans="1:10" ht="31.5">
      <c r="A37" s="52"/>
      <c r="B37" s="55"/>
      <c r="C37" s="44"/>
      <c r="D37" s="4" t="s">
        <v>27</v>
      </c>
      <c r="E37" s="6">
        <v>1602</v>
      </c>
      <c r="F37" s="29">
        <v>1607.9</v>
      </c>
      <c r="G37" s="6">
        <v>1542.9</v>
      </c>
      <c r="H37" s="28">
        <f t="shared" si="1"/>
        <v>65</v>
      </c>
      <c r="I37" s="28">
        <f t="shared" si="2"/>
        <v>95.95746004104733</v>
      </c>
      <c r="J37" s="78"/>
    </row>
    <row r="38" spans="1:10" ht="31.5">
      <c r="A38" s="52"/>
      <c r="B38" s="55"/>
      <c r="C38" s="44" t="s">
        <v>18</v>
      </c>
      <c r="D38" s="4" t="s">
        <v>19</v>
      </c>
      <c r="E38" s="6">
        <v>47.4</v>
      </c>
      <c r="F38" s="80">
        <v>47.4</v>
      </c>
      <c r="G38" s="6">
        <v>47.4</v>
      </c>
      <c r="H38" s="28">
        <f t="shared" si="1"/>
        <v>0</v>
      </c>
      <c r="I38" s="28">
        <f t="shared" si="2"/>
        <v>100</v>
      </c>
      <c r="J38" s="78"/>
    </row>
    <row r="39" spans="1:10" ht="31.5">
      <c r="A39" s="52"/>
      <c r="B39" s="55"/>
      <c r="C39" s="44"/>
      <c r="D39" s="4" t="s">
        <v>27</v>
      </c>
      <c r="E39" s="6">
        <v>160</v>
      </c>
      <c r="F39" s="29">
        <v>160</v>
      </c>
      <c r="G39" s="41">
        <v>160</v>
      </c>
      <c r="H39" s="28">
        <f t="shared" si="1"/>
        <v>0</v>
      </c>
      <c r="I39" s="28">
        <f t="shared" si="2"/>
        <v>100</v>
      </c>
      <c r="J39" s="78"/>
    </row>
    <row r="40" spans="1:10" ht="31.5">
      <c r="A40" s="52"/>
      <c r="B40" s="55"/>
      <c r="C40" s="44" t="s">
        <v>50</v>
      </c>
      <c r="D40" s="4" t="s">
        <v>19</v>
      </c>
      <c r="E40" s="6">
        <v>65.2</v>
      </c>
      <c r="F40" s="80">
        <v>65.2</v>
      </c>
      <c r="G40" s="6">
        <v>65.2</v>
      </c>
      <c r="H40" s="28">
        <f t="shared" si="1"/>
        <v>0</v>
      </c>
      <c r="I40" s="28">
        <f t="shared" si="2"/>
        <v>100</v>
      </c>
      <c r="J40" s="78"/>
    </row>
    <row r="41" spans="1:10" ht="31.5">
      <c r="A41" s="52"/>
      <c r="B41" s="55"/>
      <c r="C41" s="44"/>
      <c r="D41" s="4" t="s">
        <v>27</v>
      </c>
      <c r="E41" s="6">
        <v>220</v>
      </c>
      <c r="F41" s="29">
        <v>231.1</v>
      </c>
      <c r="G41" s="6">
        <v>216.1</v>
      </c>
      <c r="H41" s="28">
        <f t="shared" si="1"/>
        <v>15</v>
      </c>
      <c r="I41" s="28">
        <f t="shared" si="2"/>
        <v>93.50930333189096</v>
      </c>
      <c r="J41" s="78"/>
    </row>
    <row r="42" spans="1:10" ht="15.75">
      <c r="A42" s="52"/>
      <c r="B42" s="44" t="s">
        <v>23</v>
      </c>
      <c r="C42" s="44"/>
      <c r="D42" s="4" t="s">
        <v>25</v>
      </c>
      <c r="E42" s="6">
        <f>E33+E35</f>
        <v>5441.7</v>
      </c>
      <c r="F42" s="6">
        <f>F33+F35</f>
        <v>6211.9</v>
      </c>
      <c r="G42" s="6">
        <f>G33+G35</f>
        <v>5879.700000000001</v>
      </c>
      <c r="H42" s="28">
        <f t="shared" si="1"/>
        <v>332.1999999999989</v>
      </c>
      <c r="I42" s="28">
        <f t="shared" si="2"/>
        <v>94.65219981004203</v>
      </c>
      <c r="J42" s="16"/>
    </row>
    <row r="43" spans="1:10" ht="31.5">
      <c r="A43" s="52"/>
      <c r="B43" s="44"/>
      <c r="C43" s="44"/>
      <c r="D43" s="4" t="s">
        <v>19</v>
      </c>
      <c r="E43" s="6">
        <f>E36+E38+E40</f>
        <v>3220.7</v>
      </c>
      <c r="F43" s="41">
        <f>F36+F38+F40</f>
        <v>3290.7</v>
      </c>
      <c r="G43" s="6">
        <f>G36+G38+G40</f>
        <v>2901.2999999999997</v>
      </c>
      <c r="H43" s="28">
        <f t="shared" si="1"/>
        <v>389.4000000000001</v>
      </c>
      <c r="I43" s="28">
        <f t="shared" si="2"/>
        <v>88.16665147233111</v>
      </c>
      <c r="J43" s="16"/>
    </row>
    <row r="44" spans="1:10" ht="31.5">
      <c r="A44" s="52"/>
      <c r="B44" s="44"/>
      <c r="C44" s="44"/>
      <c r="D44" s="4" t="s">
        <v>27</v>
      </c>
      <c r="E44" s="6">
        <f>E34+E37+E39+E41</f>
        <v>2482</v>
      </c>
      <c r="F44" s="6">
        <f>F34+F37+F39+F41</f>
        <v>2674</v>
      </c>
      <c r="G44" s="6">
        <f>G34+G37+G39+G41</f>
        <v>2419</v>
      </c>
      <c r="H44" s="28">
        <f t="shared" si="1"/>
        <v>255</v>
      </c>
      <c r="I44" s="28">
        <f t="shared" si="2"/>
        <v>90.46372475691847</v>
      </c>
      <c r="J44" s="16"/>
    </row>
    <row r="45" spans="1:10" ht="15.75">
      <c r="A45" s="53"/>
      <c r="B45" s="49"/>
      <c r="C45" s="49"/>
      <c r="D45" s="12" t="s">
        <v>51</v>
      </c>
      <c r="E45" s="31">
        <f>SUM(E42:E44)</f>
        <v>11144.4</v>
      </c>
      <c r="F45" s="31">
        <f>SUM(F42:F44)</f>
        <v>12176.599999999999</v>
      </c>
      <c r="G45" s="31">
        <f>SUM(G42:G44)</f>
        <v>11200</v>
      </c>
      <c r="H45" s="31">
        <v>890.1</v>
      </c>
      <c r="I45" s="31">
        <v>92.6</v>
      </c>
      <c r="J45" s="27"/>
    </row>
    <row r="46" spans="1:10" ht="15.75" customHeight="1">
      <c r="A46" s="57" t="s">
        <v>52</v>
      </c>
      <c r="B46" s="58"/>
      <c r="C46" s="58"/>
      <c r="D46" s="58"/>
      <c r="E46" s="58"/>
      <c r="F46" s="58"/>
      <c r="G46" s="58"/>
      <c r="H46" s="58"/>
      <c r="I46" s="58"/>
      <c r="J46" s="59"/>
    </row>
    <row r="47" spans="1:10" ht="15.75" customHeight="1">
      <c r="A47" s="63" t="s">
        <v>53</v>
      </c>
      <c r="B47" s="64"/>
      <c r="C47" s="64"/>
      <c r="D47" s="64"/>
      <c r="E47" s="64"/>
      <c r="F47" s="64"/>
      <c r="G47" s="64"/>
      <c r="H47" s="64"/>
      <c r="I47" s="64"/>
      <c r="J47" s="65"/>
    </row>
    <row r="48" spans="1:10" ht="30" customHeight="1">
      <c r="A48" s="52" t="s">
        <v>64</v>
      </c>
      <c r="B48" s="73" t="s">
        <v>54</v>
      </c>
      <c r="C48" s="44" t="s">
        <v>18</v>
      </c>
      <c r="D48" s="4" t="s">
        <v>25</v>
      </c>
      <c r="E48" s="28">
        <v>4573.6</v>
      </c>
      <c r="F48" s="80">
        <v>3852.8</v>
      </c>
      <c r="G48" s="29">
        <v>3852.8</v>
      </c>
      <c r="H48" s="28">
        <f>F48-G48</f>
        <v>0</v>
      </c>
      <c r="I48" s="28">
        <f>G48/F48*100</f>
        <v>100</v>
      </c>
      <c r="J48" s="10"/>
    </row>
    <row r="49" spans="1:10" ht="30" customHeight="1">
      <c r="A49" s="52"/>
      <c r="B49" s="74"/>
      <c r="C49" s="44"/>
      <c r="D49" s="4" t="s">
        <v>19</v>
      </c>
      <c r="E49" s="6">
        <v>602.6</v>
      </c>
      <c r="F49" s="80">
        <v>602.6</v>
      </c>
      <c r="G49" s="79">
        <v>370</v>
      </c>
      <c r="H49" s="28">
        <f>F49-G49</f>
        <v>232.60000000000002</v>
      </c>
      <c r="I49" s="28">
        <f>G49/F49*100</f>
        <v>61.40059741121805</v>
      </c>
      <c r="J49" s="10"/>
    </row>
    <row r="50" spans="1:10" ht="36" customHeight="1">
      <c r="A50" s="52"/>
      <c r="B50" s="75"/>
      <c r="C50" s="44"/>
      <c r="D50" s="4" t="s">
        <v>27</v>
      </c>
      <c r="E50" s="6">
        <v>3500</v>
      </c>
      <c r="F50" s="29">
        <v>4429.5</v>
      </c>
      <c r="G50" s="41">
        <v>3874.8</v>
      </c>
      <c r="H50" s="28">
        <f>F50-G50</f>
        <v>554.6999999999998</v>
      </c>
      <c r="I50" s="28">
        <f>G50/F50*100</f>
        <v>87.4771418896038</v>
      </c>
      <c r="J50" s="10"/>
    </row>
    <row r="51" spans="1:10" ht="20.25" customHeight="1">
      <c r="A51" s="49"/>
      <c r="B51" s="44" t="s">
        <v>26</v>
      </c>
      <c r="C51" s="44"/>
      <c r="D51" s="4" t="s">
        <v>25</v>
      </c>
      <c r="E51" s="6">
        <f>E48</f>
        <v>4573.6</v>
      </c>
      <c r="F51" s="6">
        <f>F48</f>
        <v>3852.8</v>
      </c>
      <c r="G51" s="6">
        <f>G48</f>
        <v>3852.8</v>
      </c>
      <c r="H51" s="28">
        <f aca="true" t="shared" si="3" ref="H51:H70">F51-G51</f>
        <v>0</v>
      </c>
      <c r="I51" s="28">
        <f aca="true" t="shared" si="4" ref="I51:I70">G51/F51*100</f>
        <v>100</v>
      </c>
      <c r="J51" s="10"/>
    </row>
    <row r="52" spans="1:10" ht="38.25" customHeight="1">
      <c r="A52" s="50"/>
      <c r="B52" s="44"/>
      <c r="C52" s="44"/>
      <c r="D52" s="4" t="s">
        <v>19</v>
      </c>
      <c r="E52" s="6">
        <f aca="true" t="shared" si="5" ref="E52:G53">E49</f>
        <v>602.6</v>
      </c>
      <c r="F52" s="6">
        <f t="shared" si="5"/>
        <v>602.6</v>
      </c>
      <c r="G52" s="6">
        <f t="shared" si="5"/>
        <v>370</v>
      </c>
      <c r="H52" s="28">
        <f t="shared" si="3"/>
        <v>232.60000000000002</v>
      </c>
      <c r="I52" s="28">
        <f t="shared" si="4"/>
        <v>61.40059741121805</v>
      </c>
      <c r="J52" s="10"/>
    </row>
    <row r="53" spans="1:10" ht="38.25" customHeight="1">
      <c r="A53" s="50"/>
      <c r="B53" s="44"/>
      <c r="C53" s="44"/>
      <c r="D53" s="4" t="s">
        <v>27</v>
      </c>
      <c r="E53" s="6">
        <f t="shared" si="5"/>
        <v>3500</v>
      </c>
      <c r="F53" s="6">
        <f t="shared" si="5"/>
        <v>4429.5</v>
      </c>
      <c r="G53" s="41">
        <f t="shared" si="5"/>
        <v>3874.8</v>
      </c>
      <c r="H53" s="28">
        <f t="shared" si="3"/>
        <v>554.6999999999998</v>
      </c>
      <c r="I53" s="28">
        <f t="shared" si="4"/>
        <v>87.4771418896038</v>
      </c>
      <c r="J53" s="10"/>
    </row>
    <row r="54" spans="1:10" ht="20.25" customHeight="1">
      <c r="A54" s="51"/>
      <c r="B54" s="49"/>
      <c r="C54" s="49"/>
      <c r="D54" s="12" t="s">
        <v>51</v>
      </c>
      <c r="E54" s="6">
        <f>SUM(E51:E53)</f>
        <v>8676.2</v>
      </c>
      <c r="F54" s="6">
        <f>SUM(F51:F53)</f>
        <v>8884.900000000001</v>
      </c>
      <c r="G54" s="6">
        <f>SUM(G51:G53)</f>
        <v>8097.6</v>
      </c>
      <c r="H54" s="28">
        <f t="shared" si="3"/>
        <v>787.3000000000011</v>
      </c>
      <c r="I54" s="28">
        <f t="shared" si="4"/>
        <v>91.13889858073809</v>
      </c>
      <c r="J54" s="10"/>
    </row>
    <row r="55" spans="1:10" ht="15.75">
      <c r="A55" s="52"/>
      <c r="B55" s="68" t="s">
        <v>55</v>
      </c>
      <c r="C55" s="68"/>
      <c r="D55" s="8" t="s">
        <v>25</v>
      </c>
      <c r="E55" s="81">
        <f>E27+E42+E51</f>
        <v>10064.7</v>
      </c>
      <c r="F55" s="9">
        <f>F27+F42+F51</f>
        <v>10064.7</v>
      </c>
      <c r="G55" s="9">
        <f>G27+G42+G51</f>
        <v>9732.5</v>
      </c>
      <c r="H55" s="32">
        <f t="shared" si="3"/>
        <v>332.2000000000007</v>
      </c>
      <c r="I55" s="32">
        <f t="shared" si="4"/>
        <v>96.69935517203692</v>
      </c>
      <c r="J55" s="5"/>
    </row>
    <row r="56" spans="1:10" ht="31.5">
      <c r="A56" s="52"/>
      <c r="B56" s="68"/>
      <c r="C56" s="68"/>
      <c r="D56" s="8" t="s">
        <v>24</v>
      </c>
      <c r="E56" s="81">
        <f aca="true" t="shared" si="6" ref="E56:G57">E28+E43+E52</f>
        <v>5090.700000000001</v>
      </c>
      <c r="F56" s="9">
        <f t="shared" si="6"/>
        <v>5160.7</v>
      </c>
      <c r="G56" s="9">
        <f t="shared" si="6"/>
        <v>4466.7</v>
      </c>
      <c r="H56" s="32">
        <f t="shared" si="3"/>
        <v>694</v>
      </c>
      <c r="I56" s="32">
        <f t="shared" si="4"/>
        <v>86.55221190923712</v>
      </c>
      <c r="J56" s="5"/>
    </row>
    <row r="57" spans="1:10" ht="31.5">
      <c r="A57" s="52"/>
      <c r="B57" s="68"/>
      <c r="C57" s="68"/>
      <c r="D57" s="8" t="s">
        <v>27</v>
      </c>
      <c r="E57" s="81">
        <f t="shared" si="6"/>
        <v>5982</v>
      </c>
      <c r="F57" s="9">
        <f t="shared" si="6"/>
        <v>7103.5</v>
      </c>
      <c r="G57" s="9">
        <f t="shared" si="6"/>
        <v>6293.8</v>
      </c>
      <c r="H57" s="32">
        <f t="shared" si="3"/>
        <v>809.6999999999998</v>
      </c>
      <c r="I57" s="32">
        <f t="shared" si="4"/>
        <v>88.60139367917225</v>
      </c>
      <c r="J57" s="5"/>
    </row>
    <row r="58" spans="1:10" ht="15" customHeight="1">
      <c r="A58" s="52"/>
      <c r="B58" s="68"/>
      <c r="C58" s="68"/>
      <c r="D58" s="8" t="s">
        <v>21</v>
      </c>
      <c r="E58" s="81">
        <f>SUM(E55:E57)</f>
        <v>21137.4</v>
      </c>
      <c r="F58" s="9">
        <f>SUM(F55:F57)</f>
        <v>22328.9</v>
      </c>
      <c r="G58" s="9">
        <f>SUM(G55:G57)</f>
        <v>20493</v>
      </c>
      <c r="H58" s="32">
        <f t="shared" si="3"/>
        <v>1835.9000000000015</v>
      </c>
      <c r="I58" s="32">
        <f t="shared" si="4"/>
        <v>91.77792009458592</v>
      </c>
      <c r="J58" s="30"/>
    </row>
    <row r="59" spans="1:10" ht="15.75">
      <c r="A59" s="20"/>
      <c r="B59" s="69" t="s">
        <v>34</v>
      </c>
      <c r="C59" s="70"/>
      <c r="D59" s="70"/>
      <c r="E59" s="70"/>
      <c r="F59" s="70"/>
      <c r="G59" s="70"/>
      <c r="H59" s="70"/>
      <c r="I59" s="70"/>
      <c r="J59" s="71"/>
    </row>
    <row r="60" spans="1:10" ht="15.75">
      <c r="A60" s="52"/>
      <c r="B60" s="55" t="s">
        <v>6</v>
      </c>
      <c r="C60" s="55"/>
      <c r="D60" s="5" t="s">
        <v>25</v>
      </c>
      <c r="E60" s="41">
        <f>E55-E64</f>
        <v>6823.6</v>
      </c>
      <c r="F60" s="41">
        <f>F55-F64</f>
        <v>6823.6</v>
      </c>
      <c r="G60" s="41">
        <f>G55-G64</f>
        <v>6823.6</v>
      </c>
      <c r="H60" s="28">
        <f t="shared" si="3"/>
        <v>0</v>
      </c>
      <c r="I60" s="28">
        <f t="shared" si="4"/>
        <v>100</v>
      </c>
      <c r="J60" s="5"/>
    </row>
    <row r="61" spans="1:10" ht="31.5">
      <c r="A61" s="52"/>
      <c r="B61" s="55"/>
      <c r="C61" s="55"/>
      <c r="D61" s="5" t="s">
        <v>24</v>
      </c>
      <c r="E61" s="41">
        <f aca="true" t="shared" si="7" ref="E61:G62">E56-E65-E68</f>
        <v>1847.4000000000008</v>
      </c>
      <c r="F61" s="41">
        <f t="shared" si="7"/>
        <v>1847.3999999999999</v>
      </c>
      <c r="G61" s="41">
        <f t="shared" si="7"/>
        <v>1587.3</v>
      </c>
      <c r="H61" s="28">
        <f t="shared" si="3"/>
        <v>260.0999999999999</v>
      </c>
      <c r="I61" s="28">
        <f t="shared" si="4"/>
        <v>85.92075349139331</v>
      </c>
      <c r="J61" s="5"/>
    </row>
    <row r="62" spans="1:10" ht="31.5">
      <c r="A62" s="52"/>
      <c r="B62" s="55"/>
      <c r="C62" s="55"/>
      <c r="D62" s="5" t="s">
        <v>27</v>
      </c>
      <c r="E62" s="41">
        <f t="shared" si="7"/>
        <v>4160</v>
      </c>
      <c r="F62" s="41">
        <f t="shared" si="7"/>
        <v>5264.5</v>
      </c>
      <c r="G62" s="41">
        <f t="shared" si="7"/>
        <v>4534.799999999999</v>
      </c>
      <c r="H62" s="28">
        <f t="shared" si="3"/>
        <v>729.7000000000007</v>
      </c>
      <c r="I62" s="28">
        <f t="shared" si="4"/>
        <v>86.13923449520371</v>
      </c>
      <c r="J62" s="5"/>
    </row>
    <row r="63" spans="1:10" ht="15.75" customHeight="1">
      <c r="A63" s="52"/>
      <c r="B63" s="55"/>
      <c r="C63" s="55"/>
      <c r="D63" s="8" t="s">
        <v>28</v>
      </c>
      <c r="E63" s="81">
        <f>SUM(E60:E62)</f>
        <v>12831.000000000002</v>
      </c>
      <c r="F63" s="9">
        <f>SUM(F60:F62)</f>
        <v>13935.5</v>
      </c>
      <c r="G63" s="9">
        <f>SUM(G60:G62)</f>
        <v>12945.699999999999</v>
      </c>
      <c r="H63" s="32">
        <f t="shared" si="3"/>
        <v>989.8000000000011</v>
      </c>
      <c r="I63" s="32">
        <f t="shared" si="4"/>
        <v>92.89727673926302</v>
      </c>
      <c r="J63" s="5"/>
    </row>
    <row r="64" spans="1:10" ht="15.75">
      <c r="A64" s="52"/>
      <c r="B64" s="55" t="s">
        <v>56</v>
      </c>
      <c r="C64" s="55"/>
      <c r="D64" s="5" t="s">
        <v>25</v>
      </c>
      <c r="E64" s="41">
        <f>E35</f>
        <v>3241.1</v>
      </c>
      <c r="F64" s="41">
        <f>F35</f>
        <v>3241.1</v>
      </c>
      <c r="G64" s="41">
        <f>G35</f>
        <v>2908.9</v>
      </c>
      <c r="H64" s="28">
        <f t="shared" si="3"/>
        <v>332.1999999999998</v>
      </c>
      <c r="I64" s="28">
        <f t="shared" si="4"/>
        <v>89.7503933849619</v>
      </c>
      <c r="J64" s="5"/>
    </row>
    <row r="65" spans="1:10" ht="31.5">
      <c r="A65" s="52"/>
      <c r="B65" s="55"/>
      <c r="C65" s="55"/>
      <c r="D65" s="5" t="s">
        <v>19</v>
      </c>
      <c r="E65" s="41">
        <f aca="true" t="shared" si="8" ref="E65:G66">E21+E36</f>
        <v>3178.1</v>
      </c>
      <c r="F65" s="41">
        <f t="shared" si="8"/>
        <v>3248.1</v>
      </c>
      <c r="G65" s="41">
        <f>G21+G36</f>
        <v>2814.2</v>
      </c>
      <c r="H65" s="82">
        <f t="shared" si="3"/>
        <v>433.9000000000001</v>
      </c>
      <c r="I65" s="82">
        <f t="shared" si="4"/>
        <v>86.64142113851175</v>
      </c>
      <c r="J65" s="5"/>
    </row>
    <row r="66" spans="1:10" ht="31.5">
      <c r="A66" s="52"/>
      <c r="B66" s="55"/>
      <c r="C66" s="55"/>
      <c r="D66" s="5" t="s">
        <v>27</v>
      </c>
      <c r="E66" s="41">
        <f t="shared" si="8"/>
        <v>1602</v>
      </c>
      <c r="F66" s="41">
        <f t="shared" si="8"/>
        <v>1607.9</v>
      </c>
      <c r="G66" s="41">
        <f t="shared" si="8"/>
        <v>1542.9</v>
      </c>
      <c r="H66" s="82">
        <f t="shared" si="3"/>
        <v>65</v>
      </c>
      <c r="I66" s="82">
        <f t="shared" si="4"/>
        <v>95.95746004104733</v>
      </c>
      <c r="J66" s="5"/>
    </row>
    <row r="67" spans="1:10" ht="15.75">
      <c r="A67" s="52"/>
      <c r="B67" s="55"/>
      <c r="C67" s="55"/>
      <c r="D67" s="8" t="s">
        <v>29</v>
      </c>
      <c r="E67" s="81">
        <f>SUM(E64:E66)</f>
        <v>8021.2</v>
      </c>
      <c r="F67" s="81">
        <f>SUM(F64:F66)</f>
        <v>8097.1</v>
      </c>
      <c r="G67" s="81">
        <f>SUM(G64:G66)</f>
        <v>7266</v>
      </c>
      <c r="H67" s="83">
        <f t="shared" si="3"/>
        <v>831.1000000000004</v>
      </c>
      <c r="I67" s="83">
        <f t="shared" si="4"/>
        <v>89.73583134702548</v>
      </c>
      <c r="J67" s="5"/>
    </row>
    <row r="68" spans="1:10" ht="31.5">
      <c r="A68" s="52"/>
      <c r="B68" s="55" t="s">
        <v>57</v>
      </c>
      <c r="C68" s="55"/>
      <c r="D68" s="5" t="s">
        <v>19</v>
      </c>
      <c r="E68" s="41">
        <f aca="true" t="shared" si="9" ref="E68:G69">E40</f>
        <v>65.2</v>
      </c>
      <c r="F68" s="41">
        <f t="shared" si="9"/>
        <v>65.2</v>
      </c>
      <c r="G68" s="41">
        <f t="shared" si="9"/>
        <v>65.2</v>
      </c>
      <c r="H68" s="82">
        <f t="shared" si="3"/>
        <v>0</v>
      </c>
      <c r="I68" s="82">
        <f t="shared" si="4"/>
        <v>100</v>
      </c>
      <c r="J68" s="5"/>
    </row>
    <row r="69" spans="1:10" ht="31.5">
      <c r="A69" s="52"/>
      <c r="B69" s="55"/>
      <c r="C69" s="55"/>
      <c r="D69" s="5" t="s">
        <v>27</v>
      </c>
      <c r="E69" s="41">
        <f t="shared" si="9"/>
        <v>220</v>
      </c>
      <c r="F69" s="41">
        <f t="shared" si="9"/>
        <v>231.1</v>
      </c>
      <c r="G69" s="41">
        <f t="shared" si="9"/>
        <v>216.1</v>
      </c>
      <c r="H69" s="82">
        <f t="shared" si="3"/>
        <v>15</v>
      </c>
      <c r="I69" s="82">
        <f t="shared" si="4"/>
        <v>93.50930333189096</v>
      </c>
      <c r="J69" s="5"/>
    </row>
    <row r="70" spans="1:10" ht="15.75">
      <c r="A70" s="52"/>
      <c r="B70" s="55"/>
      <c r="C70" s="55"/>
      <c r="D70" s="8" t="s">
        <v>29</v>
      </c>
      <c r="E70" s="81">
        <f>SUM(E68:E69)</f>
        <v>285.2</v>
      </c>
      <c r="F70" s="81">
        <f>SUM(F68:F69)</f>
        <v>296.3</v>
      </c>
      <c r="G70" s="81">
        <f>SUM(G68:G69)</f>
        <v>281.3</v>
      </c>
      <c r="H70" s="83">
        <f t="shared" si="3"/>
        <v>15</v>
      </c>
      <c r="I70" s="83">
        <f t="shared" si="4"/>
        <v>94.93756328045899</v>
      </c>
      <c r="J70" s="5"/>
    </row>
    <row r="71" spans="1:10" ht="15">
      <c r="A71" s="21"/>
      <c r="B71" s="2"/>
      <c r="C71" s="2"/>
      <c r="D71" s="2"/>
      <c r="E71" s="2"/>
      <c r="F71" s="2"/>
      <c r="G71" s="2"/>
      <c r="H71" s="2"/>
      <c r="I71" s="2"/>
      <c r="J71" s="2"/>
    </row>
    <row r="72" ht="15.75">
      <c r="A72" s="22"/>
    </row>
    <row r="73" spans="1:11" ht="33" customHeight="1">
      <c r="A73" s="67" t="s">
        <v>66</v>
      </c>
      <c r="B73" s="72"/>
      <c r="C73" s="72"/>
      <c r="D73" s="38"/>
      <c r="E73" s="40" t="s">
        <v>67</v>
      </c>
      <c r="F73" s="38"/>
      <c r="G73" s="38"/>
      <c r="H73" s="38"/>
      <c r="I73" s="39" t="s">
        <v>71</v>
      </c>
      <c r="J73" s="39" t="s">
        <v>72</v>
      </c>
      <c r="K73" s="37"/>
    </row>
    <row r="74" spans="1:11" ht="18.75">
      <c r="A74" s="66" t="s">
        <v>31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ht="15.75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29.25" customHeight="1">
      <c r="A76" s="67" t="s">
        <v>65</v>
      </c>
      <c r="B76" s="67"/>
      <c r="C76" s="38"/>
      <c r="D76" s="38"/>
      <c r="E76" s="40" t="s">
        <v>68</v>
      </c>
      <c r="F76" s="38"/>
      <c r="G76" s="38"/>
      <c r="H76" s="38"/>
      <c r="I76" s="39" t="s">
        <v>73</v>
      </c>
      <c r="J76" s="39" t="s">
        <v>74</v>
      </c>
      <c r="K76" s="37"/>
    </row>
    <row r="77" spans="1:11" ht="18.75">
      <c r="A77" s="66" t="s">
        <v>32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9" spans="1:11" s="33" customFormat="1" ht="29.25" customHeight="1">
      <c r="A79" s="67" t="s">
        <v>70</v>
      </c>
      <c r="B79" s="67"/>
      <c r="C79" s="38"/>
      <c r="D79" s="38"/>
      <c r="E79" s="40" t="s">
        <v>69</v>
      </c>
      <c r="F79" s="38"/>
      <c r="G79" s="38"/>
      <c r="H79" s="38"/>
      <c r="I79" s="39" t="s">
        <v>75</v>
      </c>
      <c r="J79" s="39" t="s">
        <v>76</v>
      </c>
      <c r="K79" s="37"/>
    </row>
    <row r="80" spans="1:11" s="33" customFormat="1" ht="18.75">
      <c r="A80" s="66" t="s">
        <v>32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</row>
  </sheetData>
  <sheetProtection/>
  <mergeCells count="66">
    <mergeCell ref="J11:J13"/>
    <mergeCell ref="A18:J18"/>
    <mergeCell ref="A19:J19"/>
    <mergeCell ref="C24:C25"/>
    <mergeCell ref="A46:J46"/>
    <mergeCell ref="A47:J47"/>
    <mergeCell ref="J33:J41"/>
    <mergeCell ref="A35:A41"/>
    <mergeCell ref="B35:B41"/>
    <mergeCell ref="C35:C37"/>
    <mergeCell ref="C48:C50"/>
    <mergeCell ref="B48:B50"/>
    <mergeCell ref="A48:A50"/>
    <mergeCell ref="A68:A70"/>
    <mergeCell ref="B68:C70"/>
    <mergeCell ref="I12:I13"/>
    <mergeCell ref="H12:H13"/>
    <mergeCell ref="F11:F13"/>
    <mergeCell ref="G11:G13"/>
    <mergeCell ref="H11:I11"/>
    <mergeCell ref="B51:C54"/>
    <mergeCell ref="B59:J59"/>
    <mergeCell ref="A64:A67"/>
    <mergeCell ref="B64:C67"/>
    <mergeCell ref="A74:K74"/>
    <mergeCell ref="A77:K77"/>
    <mergeCell ref="A76:B76"/>
    <mergeCell ref="A73:C73"/>
    <mergeCell ref="A60:A63"/>
    <mergeCell ref="B60:C63"/>
    <mergeCell ref="A80:K80"/>
    <mergeCell ref="A79:B79"/>
    <mergeCell ref="A55:A58"/>
    <mergeCell ref="B55:C58"/>
    <mergeCell ref="C40:C41"/>
    <mergeCell ref="A31:J31"/>
    <mergeCell ref="A32:J32"/>
    <mergeCell ref="A33:A34"/>
    <mergeCell ref="B33:B34"/>
    <mergeCell ref="C33:C34"/>
    <mergeCell ref="A27:A30"/>
    <mergeCell ref="B27:C30"/>
    <mergeCell ref="J24:J25"/>
    <mergeCell ref="A24:A26"/>
    <mergeCell ref="B24:B26"/>
    <mergeCell ref="A10:H10"/>
    <mergeCell ref="C11:C13"/>
    <mergeCell ref="A15:J15"/>
    <mergeCell ref="A16:J16"/>
    <mergeCell ref="A17:J17"/>
    <mergeCell ref="A4:I4"/>
    <mergeCell ref="A5:I5"/>
    <mergeCell ref="A6:I6"/>
    <mergeCell ref="A7:C7"/>
    <mergeCell ref="A9:C9"/>
    <mergeCell ref="A51:A54"/>
    <mergeCell ref="A42:A45"/>
    <mergeCell ref="B42:C45"/>
    <mergeCell ref="C38:C39"/>
    <mergeCell ref="A20:A22"/>
    <mergeCell ref="B20:B22"/>
    <mergeCell ref="C21:C22"/>
    <mergeCell ref="A11:A13"/>
    <mergeCell ref="B11:B13"/>
    <mergeCell ref="D11:D13"/>
    <mergeCell ref="E11:E13"/>
  </mergeCells>
  <printOptions/>
  <pageMargins left="0.5118110236220472" right="0.31496062992125984" top="0.5511811023622047" bottom="0.35433070866141736" header="0" footer="0"/>
  <pageSetup fitToHeight="0" fitToWidth="1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2015-10-21T09:11:15Z</dcterms:modified>
  <cp:category/>
  <cp:version/>
  <cp:contentType/>
  <cp:contentStatus/>
</cp:coreProperties>
</file>