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1475" windowHeight="8235" activeTab="0"/>
  </bookViews>
  <sheets>
    <sheet name="Лист1" sheetId="1" r:id="rId1"/>
    <sheet name="Лист2" sheetId="2" r:id="rId2"/>
  </sheets>
  <definedNames>
    <definedName name="_xlnm.Print_Area" localSheetId="0">'Лист1'!$A$1:$F$84</definedName>
    <definedName name="_xlnm.Print_Area" localSheetId="1">'Лист2'!$A$1:$G$104</definedName>
  </definedNames>
  <calcPr fullCalcOnLoad="1"/>
</workbook>
</file>

<file path=xl/sharedStrings.xml><?xml version="1.0" encoding="utf-8"?>
<sst xmlns="http://schemas.openxmlformats.org/spreadsheetml/2006/main" count="279" uniqueCount="261">
  <si>
    <t>Наименование сведений</t>
  </si>
  <si>
    <t>Отчетный период к предыдущему</t>
  </si>
  <si>
    <t>в %</t>
  </si>
  <si>
    <t>I</t>
  </si>
  <si>
    <t>1.</t>
  </si>
  <si>
    <t>2.</t>
  </si>
  <si>
    <t>Из них:</t>
  </si>
  <si>
    <t>3.</t>
  </si>
  <si>
    <t>4.</t>
  </si>
  <si>
    <t xml:space="preserve">Заявители льготных категорий: </t>
  </si>
  <si>
    <t>1</t>
  </si>
  <si>
    <t>2</t>
  </si>
  <si>
    <t>-труженики тыла</t>
  </si>
  <si>
    <t>6.</t>
  </si>
  <si>
    <t>в том числе:</t>
  </si>
  <si>
    <t>7.</t>
  </si>
  <si>
    <t>Принято всего граждан на личных приемах,</t>
  </si>
  <si>
    <t>Форма 1</t>
  </si>
  <si>
    <t>№ п/п</t>
  </si>
  <si>
    <r>
      <t>Количество письменных обращений</t>
    </r>
    <r>
      <rPr>
        <b/>
        <sz val="13"/>
        <rFont val="Times New Roman"/>
        <family val="1"/>
      </rPr>
      <t xml:space="preserve"> </t>
    </r>
  </si>
  <si>
    <r>
      <t>- поставлено на контроль</t>
    </r>
    <r>
      <rPr>
        <b/>
        <sz val="13"/>
        <rFont val="Times New Roman"/>
        <family val="1"/>
      </rPr>
      <t xml:space="preserve"> </t>
    </r>
  </si>
  <si>
    <r>
      <t>- направлено на исполнение без контроля</t>
    </r>
    <r>
      <rPr>
        <b/>
        <sz val="13"/>
        <rFont val="Times New Roman"/>
        <family val="1"/>
      </rPr>
      <t xml:space="preserve"> </t>
    </r>
  </si>
  <si>
    <r>
      <t>- коллективных</t>
    </r>
    <r>
      <rPr>
        <b/>
        <sz val="13"/>
        <rFont val="Times New Roman"/>
        <family val="1"/>
      </rPr>
      <t xml:space="preserve"> </t>
    </r>
  </si>
  <si>
    <r>
      <t>- повторных</t>
    </r>
    <r>
      <rPr>
        <b/>
        <sz val="13"/>
        <rFont val="Times New Roman"/>
        <family val="1"/>
      </rPr>
      <t xml:space="preserve"> </t>
    </r>
  </si>
  <si>
    <r>
      <t>Рассмотрено с нарушением установленных сроков</t>
    </r>
    <r>
      <rPr>
        <b/>
        <sz val="13"/>
        <rFont val="Times New Roman"/>
        <family val="1"/>
      </rPr>
      <t xml:space="preserve"> </t>
    </r>
  </si>
  <si>
    <r>
      <t>-ветераны труда</t>
    </r>
    <r>
      <rPr>
        <sz val="13"/>
        <rFont val="Times New Roman"/>
        <family val="1"/>
      </rPr>
      <t xml:space="preserve"> </t>
    </r>
  </si>
  <si>
    <r>
      <t>-инвалиды</t>
    </r>
    <r>
      <rPr>
        <sz val="13"/>
        <rFont val="Times New Roman"/>
        <family val="1"/>
      </rPr>
      <t xml:space="preserve"> </t>
    </r>
  </si>
  <si>
    <r>
      <t>-одинокие матери</t>
    </r>
    <r>
      <rPr>
        <sz val="13"/>
        <rFont val="Times New Roman"/>
        <family val="1"/>
      </rPr>
      <t xml:space="preserve"> </t>
    </r>
  </si>
  <si>
    <r>
      <t>-многодетные семьи</t>
    </r>
    <r>
      <rPr>
        <sz val="13"/>
        <rFont val="Times New Roman"/>
        <family val="1"/>
      </rPr>
      <t xml:space="preserve"> </t>
    </r>
  </si>
  <si>
    <r>
      <t>-опекуны</t>
    </r>
    <r>
      <rPr>
        <sz val="13"/>
        <rFont val="Times New Roman"/>
        <family val="1"/>
      </rPr>
      <t xml:space="preserve"> </t>
    </r>
  </si>
  <si>
    <r>
      <t>-пострадавшие от пожара</t>
    </r>
    <r>
      <rPr>
        <sz val="13"/>
        <rFont val="Times New Roman"/>
        <family val="1"/>
      </rPr>
      <t xml:space="preserve"> </t>
    </r>
  </si>
  <si>
    <r>
      <t>-МНС</t>
    </r>
    <r>
      <rPr>
        <sz val="13"/>
        <rFont val="Times New Roman"/>
        <family val="1"/>
      </rPr>
      <t xml:space="preserve"> </t>
    </r>
  </si>
  <si>
    <r>
      <t>Всего:</t>
    </r>
    <r>
      <rPr>
        <b/>
        <sz val="13"/>
        <rFont val="Times New Roman"/>
        <family val="1"/>
      </rPr>
      <t xml:space="preserve"> </t>
    </r>
  </si>
  <si>
    <r>
      <t>-не имеют льгот</t>
    </r>
    <r>
      <rPr>
        <sz val="13"/>
        <rFont val="Times New Roman"/>
        <family val="1"/>
      </rPr>
      <t xml:space="preserve"> </t>
    </r>
  </si>
  <si>
    <t>Тематика вопроса</t>
  </si>
  <si>
    <t>Всего</t>
  </si>
  <si>
    <t>1.1.</t>
  </si>
  <si>
    <t>2.1.</t>
  </si>
  <si>
    <r>
      <t xml:space="preserve">Форма 2 </t>
    </r>
    <r>
      <rPr>
        <sz val="12"/>
        <rFont val="Times New Roman"/>
        <family val="1"/>
      </rPr>
      <t xml:space="preserve"> </t>
    </r>
  </si>
  <si>
    <r>
      <t>Результаты рассмотрения</t>
    </r>
    <r>
      <rPr>
        <b/>
        <sz val="16"/>
        <rFont val="Times New Roman"/>
        <family val="1"/>
      </rPr>
      <t xml:space="preserve"> </t>
    </r>
  </si>
  <si>
    <t>Доложено руководству</t>
  </si>
  <si>
    <t>- аналогичных</t>
  </si>
  <si>
    <t xml:space="preserve">Исполнитель: </t>
  </si>
  <si>
    <t>Ягафарова Олеся Геннадьевна</t>
  </si>
  <si>
    <t>Заведующий сектором документационного обеспечения отдела документационного и архивного обеспечения</t>
  </si>
  <si>
    <t>Раздел: Государство, общество, политика</t>
  </si>
  <si>
    <t>Раздел: Социальная сфера</t>
  </si>
  <si>
    <t>Раздел: Экономика</t>
  </si>
  <si>
    <t>Раздел: Оборона, безопасность, законность</t>
  </si>
  <si>
    <t xml:space="preserve">5. </t>
  </si>
  <si>
    <t>Раздел: Жилищно-коммунальная сфера</t>
  </si>
  <si>
    <t>Не поддержано</t>
  </si>
  <si>
    <t>Поддержано</t>
  </si>
  <si>
    <t>Количество вопросов в обращениях    на личном приёме</t>
  </si>
  <si>
    <t>Оказание материальной помощи</t>
  </si>
  <si>
    <t>Градостроительство и архитектура</t>
  </si>
  <si>
    <t>Улучшение жилищных условий</t>
  </si>
  <si>
    <t>Служебные жилые помещения</t>
  </si>
  <si>
    <t>Переселение из аварийного жилищного фонда</t>
  </si>
  <si>
    <t>Жилье:</t>
  </si>
  <si>
    <t>Коммунальное хозяйство:</t>
  </si>
  <si>
    <r>
      <t xml:space="preserve">ИТОГО: </t>
    </r>
    <r>
      <rPr>
        <b/>
        <sz val="16"/>
        <rFont val="Times New Roman"/>
        <family val="1"/>
      </rPr>
      <t xml:space="preserve"> </t>
    </r>
  </si>
  <si>
    <t xml:space="preserve">ИТОГО:  </t>
  </si>
  <si>
    <t>Благодарности, приглашения органу мест. Самоуправления</t>
  </si>
  <si>
    <t>Запросы архивных данных</t>
  </si>
  <si>
    <t>Прекращение рассмотрения обращения</t>
  </si>
  <si>
    <t>6.1.</t>
  </si>
  <si>
    <t>6.2.</t>
  </si>
  <si>
    <t>6.3.</t>
  </si>
  <si>
    <t>6.4.</t>
  </si>
  <si>
    <t>6.5.</t>
  </si>
  <si>
    <t>6.6.</t>
  </si>
  <si>
    <t>6.7.</t>
  </si>
  <si>
    <t>Перенаправлено по компетенции вопросов</t>
  </si>
  <si>
    <t>Количество электронных обращений</t>
  </si>
  <si>
    <t>Общее количество поступивших обращений (письменных, электронных, на личных приемах)</t>
  </si>
  <si>
    <t>Общее количество вопросов, содержащихся в обращениях граждан</t>
  </si>
  <si>
    <t>Данные о приёме граждан по личным вопросам:</t>
  </si>
  <si>
    <t>главой города Югорска</t>
  </si>
  <si>
    <t>заместителями главы</t>
  </si>
  <si>
    <t xml:space="preserve">руководителями структурных подразделений </t>
  </si>
  <si>
    <t xml:space="preserve">Количество вопросов, содержащихся:    </t>
  </si>
  <si>
    <r>
      <t>Дано разъяснение</t>
    </r>
    <r>
      <rPr>
        <sz val="14"/>
        <rFont val="Times New Roman"/>
        <family val="1"/>
      </rPr>
      <t xml:space="preserve"> </t>
    </r>
  </si>
  <si>
    <r>
      <t>Находится в работе</t>
    </r>
    <r>
      <rPr>
        <sz val="14"/>
        <rFont val="Times New Roman"/>
        <family val="1"/>
      </rPr>
      <t xml:space="preserve"> </t>
    </r>
  </si>
  <si>
    <t>в письменных обращениях</t>
  </si>
  <si>
    <t>в электронных обращениях</t>
  </si>
  <si>
    <t>в т.ч.  из вышестоящих органов власти</t>
  </si>
  <si>
    <t>Количество устных обращений</t>
  </si>
  <si>
    <t>заместителями главы города</t>
  </si>
  <si>
    <t>Количество заинтересованных граждан в решении поставленных вопросов в обращениях</t>
  </si>
  <si>
    <t>Всего проведено личных приёмов граждан,</t>
  </si>
  <si>
    <t>1.2.</t>
  </si>
  <si>
    <t>1.3.</t>
  </si>
  <si>
    <t>1.4.</t>
  </si>
  <si>
    <t>1.5.</t>
  </si>
  <si>
    <t>2.2.</t>
  </si>
  <si>
    <t>2.3.</t>
  </si>
  <si>
    <t>2.4.</t>
  </si>
  <si>
    <t>2.5.</t>
  </si>
  <si>
    <r>
      <t>6.</t>
    </r>
    <r>
      <rPr>
        <b/>
        <sz val="11"/>
        <rFont val="Times New Roman"/>
        <family val="1"/>
      </rPr>
      <t xml:space="preserve"> </t>
    </r>
  </si>
  <si>
    <t>2.6.</t>
  </si>
  <si>
    <t>2.7.</t>
  </si>
  <si>
    <t>3.1.</t>
  </si>
  <si>
    <t>3.2.</t>
  </si>
  <si>
    <t>3.3.</t>
  </si>
  <si>
    <t>3.4.</t>
  </si>
  <si>
    <t>3.5.</t>
  </si>
  <si>
    <t>3.6.</t>
  </si>
  <si>
    <t>3.7.</t>
  </si>
  <si>
    <t>3.8.</t>
  </si>
  <si>
    <t>4.1.</t>
  </si>
  <si>
    <t>4.2.</t>
  </si>
  <si>
    <t>5.1.</t>
  </si>
  <si>
    <t>5.2.</t>
  </si>
  <si>
    <t>5.1.3.</t>
  </si>
  <si>
    <t>5.1.4.</t>
  </si>
  <si>
    <t>5.1.5.</t>
  </si>
  <si>
    <t>5.1.6.</t>
  </si>
  <si>
    <t>5.1.7.</t>
  </si>
  <si>
    <t>5.1.8.</t>
  </si>
  <si>
    <t>5.1.9.</t>
  </si>
  <si>
    <t>5.1.10.</t>
  </si>
  <si>
    <t>5.1.11.</t>
  </si>
  <si>
    <t>5.1.12.</t>
  </si>
  <si>
    <t>5.2.1.</t>
  </si>
  <si>
    <t>5.2.2.</t>
  </si>
  <si>
    <t>5.2.3.</t>
  </si>
  <si>
    <t>5.2.4.</t>
  </si>
  <si>
    <t>5.2.5.</t>
  </si>
  <si>
    <t>5.2.6.</t>
  </si>
  <si>
    <t>5.1.1.</t>
  </si>
  <si>
    <r>
      <rPr>
        <b/>
        <sz val="13"/>
        <color indexed="8"/>
        <rFont val="Times New Roman"/>
        <family val="1"/>
      </rPr>
      <t xml:space="preserve">Рассмотрено всего вопросов в устных обращениях граждан,      </t>
    </r>
    <r>
      <rPr>
        <sz val="13"/>
        <color indexed="8"/>
        <rFont val="Times New Roman"/>
        <family val="1"/>
      </rPr>
      <t xml:space="preserve">                                    в том числе:</t>
    </r>
  </si>
  <si>
    <t>8.2.</t>
  </si>
  <si>
    <t>8.3.</t>
  </si>
  <si>
    <t>Коммунально-бытовое хозяйство</t>
  </si>
  <si>
    <t>Обследование жилого фонда</t>
  </si>
  <si>
    <r>
      <t xml:space="preserve"> семьи вопитывающие ребенка-инвалида</t>
    </r>
    <r>
      <rPr>
        <sz val="13"/>
        <rFont val="Times New Roman"/>
        <family val="1"/>
      </rPr>
      <t xml:space="preserve"> </t>
    </r>
  </si>
  <si>
    <t>1.6.</t>
  </si>
  <si>
    <t>1.7.</t>
  </si>
  <si>
    <t>1.8.</t>
  </si>
  <si>
    <r>
      <rPr>
        <b/>
        <sz val="13"/>
        <color indexed="8"/>
        <rFont val="Times New Roman"/>
        <family val="1"/>
      </rPr>
      <t>Рассмотрено всего устных обращений граждан</t>
    </r>
    <r>
      <rPr>
        <sz val="13"/>
        <color indexed="8"/>
        <rFont val="Times New Roman"/>
        <family val="1"/>
      </rPr>
      <t>,  в том числе:</t>
    </r>
  </si>
  <si>
    <t>9.1.</t>
  </si>
  <si>
    <t>9.2.</t>
  </si>
  <si>
    <t>9.3.</t>
  </si>
  <si>
    <t xml:space="preserve">   из вышестоящих органов:</t>
  </si>
  <si>
    <t xml:space="preserve">  направлено для рассмотрения </t>
  </si>
  <si>
    <t xml:space="preserve">  направлено запросов по обращениям</t>
  </si>
  <si>
    <t xml:space="preserve">3. </t>
  </si>
  <si>
    <r>
      <rPr>
        <b/>
        <sz val="12"/>
        <rFont val="Times New Roman"/>
        <family val="1"/>
      </rPr>
      <t>4.</t>
    </r>
    <r>
      <rPr>
        <sz val="10"/>
        <rFont val="Arial Cyr"/>
        <family val="0"/>
      </rPr>
      <t xml:space="preserve"> </t>
    </r>
  </si>
  <si>
    <t>5.</t>
  </si>
  <si>
    <t>8.</t>
  </si>
  <si>
    <t xml:space="preserve">9. </t>
  </si>
  <si>
    <t>10.</t>
  </si>
  <si>
    <t>10.1.</t>
  </si>
  <si>
    <t>10.2.</t>
  </si>
  <si>
    <t>10.3.</t>
  </si>
  <si>
    <t xml:space="preserve">8.1. </t>
  </si>
  <si>
    <t>7.1.</t>
  </si>
  <si>
    <t>7.2.</t>
  </si>
  <si>
    <t>7.3.</t>
  </si>
  <si>
    <t xml:space="preserve">  дети войны</t>
  </si>
  <si>
    <t xml:space="preserve"> лица из числа детей-сирот </t>
  </si>
  <si>
    <t>Прир. ресурсы и охрана окр. Среды (в т.ч отлов животных)</t>
  </si>
  <si>
    <t>Постановка на учет на получение жилья</t>
  </si>
  <si>
    <t>Содержание общего имущества</t>
  </si>
  <si>
    <t>Некорректные обпащения</t>
  </si>
  <si>
    <t>Эксплуатация и ремонт жилищного фонда</t>
  </si>
  <si>
    <t>2022 год</t>
  </si>
  <si>
    <t>2021 год</t>
  </si>
  <si>
    <t>10.4.</t>
  </si>
  <si>
    <t>9.4.</t>
  </si>
  <si>
    <t>8.4.</t>
  </si>
  <si>
    <t>7.4.</t>
  </si>
  <si>
    <t xml:space="preserve">заместителями главы - руководителями органов администрации </t>
  </si>
  <si>
    <t>Некоммерческий жилищный фонд</t>
  </si>
  <si>
    <t>Транспорт (дорожные знаки)</t>
  </si>
  <si>
    <t>Регистрация по месту жительства</t>
  </si>
  <si>
    <t>Строительство (дороги, устранени стр.недостатков)</t>
  </si>
  <si>
    <t>4.3.</t>
  </si>
  <si>
    <t>Трудоустройство</t>
  </si>
  <si>
    <t>2.8.</t>
  </si>
  <si>
    <t>3.9.</t>
  </si>
  <si>
    <t>3.10.</t>
  </si>
  <si>
    <t>3.11.</t>
  </si>
  <si>
    <t>3.12.</t>
  </si>
  <si>
    <t>3.13.</t>
  </si>
  <si>
    <t>Управляющие организации, ТСН, ТСЖ и иные</t>
  </si>
  <si>
    <t>Продлено сроков</t>
  </si>
  <si>
    <t>Отозвано заявителем (в т.ч. признано анонимным)</t>
  </si>
  <si>
    <r>
      <t>ИНФОРМАЦИЯ
О ВОПРОСАХ, ПОСТАВЛЕННЫХ В УСТНЫХ И ПИСЬМЕННЫХ ОБРАЩЕНИЯХ ГРАЖДАН, И О РЕЗУЛЬТАТАХ РАССМОТРЕНИЯ 
В МУНИЦИПАЛЬНОМ ОБРАЗОВАНИИ – ГОРОДСКОЙ ОКРУГ 
ГОРОД ЮГОРСК 
за 1 квартал 2023 года</t>
    </r>
    <r>
      <rPr>
        <b/>
        <sz val="14"/>
        <rFont val="Times New Roman"/>
        <family val="1"/>
      </rPr>
      <t xml:space="preserve">
</t>
    </r>
  </si>
  <si>
    <t>Распространение средств массовой информации</t>
  </si>
  <si>
    <t>Деятельность в сфере культуры</t>
  </si>
  <si>
    <t>Восстановление в списках очередности</t>
  </si>
  <si>
    <t>Несогласие с предостав. жилья</t>
  </si>
  <si>
    <t>Мат. Техническое нформационное обеспеч. Образ. Процесса</t>
  </si>
  <si>
    <t>Комплексное благоустройство</t>
  </si>
  <si>
    <t>2.9.</t>
  </si>
  <si>
    <t>Коллективно садовое и огородничество</t>
  </si>
  <si>
    <t>Деятельость в сфере строительства</t>
  </si>
  <si>
    <t>Лекарственное обеспечение (спец. Лечебные учреждения)</t>
  </si>
  <si>
    <t>Внеочердное обеспечение жильем</t>
  </si>
  <si>
    <t>Приобретение и прекращение права собственности</t>
  </si>
  <si>
    <t>5.2.8.</t>
  </si>
  <si>
    <t>5.2.9.</t>
  </si>
  <si>
    <t>Нежилые помещения</t>
  </si>
  <si>
    <t>Арендные отношения в области землепользования</t>
  </si>
  <si>
    <t>Возникновение прав на землю (изъятие)</t>
  </si>
  <si>
    <t>Поступление на мун. Службу</t>
  </si>
  <si>
    <t>5.2.10.</t>
  </si>
  <si>
    <t>Коммерческий найм жил. Помещения</t>
  </si>
  <si>
    <t>Обеспечение жильем детей сирот</t>
  </si>
  <si>
    <t>5.1.13.</t>
  </si>
  <si>
    <t>4.4.</t>
  </si>
  <si>
    <t>1.9.</t>
  </si>
  <si>
    <t>Глава города Югорска</t>
  </si>
  <si>
    <t>А.Ю. Харлов</t>
  </si>
  <si>
    <t>Личный прием долж. Лицами</t>
  </si>
  <si>
    <t>5.2.11.</t>
  </si>
  <si>
    <t>5.1.14.</t>
  </si>
  <si>
    <t>5.2.12.</t>
  </si>
  <si>
    <t>5.1.15.</t>
  </si>
  <si>
    <t>2.10.</t>
  </si>
  <si>
    <t>Образовательные стандарты, требования к образ. Процессу</t>
  </si>
  <si>
    <t>3.14.</t>
  </si>
  <si>
    <t>3.15.</t>
  </si>
  <si>
    <t>Защита прав на землю и расмотрение зем. Споров</t>
  </si>
  <si>
    <t>5.1.16.</t>
  </si>
  <si>
    <t>Коммерческий найм жилого помещения</t>
  </si>
  <si>
    <t>2023 год</t>
  </si>
  <si>
    <t xml:space="preserve">ИНФОРМАЦИЯ
О КОЛИЧЕСТВЕ И ХАРАКТЕРЕ ОБРАЩЕНИЙ ГРАЖДАН,                                   ПОСТУПИВШИХ В АДРЕС МУНИЦИПАЛЬНОГО ОБРАЗОВАНИЯ -                    ГОРОДСКОЙ ОКРУГ ГОРОД ЮГОРСК 
ЗА 2 КВАРТАЛ 2023 ГОДА
</t>
  </si>
  <si>
    <t>Государственные и проф. Праздники, памятные даты</t>
  </si>
  <si>
    <t>Арендные отношения</t>
  </si>
  <si>
    <t>Результат расммотрения обращения</t>
  </si>
  <si>
    <t>Организация деятельности средств массовой информации</t>
  </si>
  <si>
    <t>Компенсационные выплаты (предоставление льгот отдел. Категориям граждан)</t>
  </si>
  <si>
    <t>Опека и попечительство</t>
  </si>
  <si>
    <t>Нормативно-правовое регулирование стр. деятельности</t>
  </si>
  <si>
    <t>Уборка снега (посторонних предметов)</t>
  </si>
  <si>
    <t>3.16.</t>
  </si>
  <si>
    <t>3.17.</t>
  </si>
  <si>
    <t>3.18.</t>
  </si>
  <si>
    <t>Озеленение</t>
  </si>
  <si>
    <t>Образование земельных участков</t>
  </si>
  <si>
    <t>Возврат или зачет уплаченных сумм</t>
  </si>
  <si>
    <t>Переработка вторичного сырья и бытовых отходов</t>
  </si>
  <si>
    <t>Уличное освещение (электроэнергетика)</t>
  </si>
  <si>
    <t>Конфликты на бытовой почве</t>
  </si>
  <si>
    <t>Ответсвенность за нарушение законодательства</t>
  </si>
  <si>
    <t>Прохождение военной службы по контракту</t>
  </si>
  <si>
    <t>Распределение жилых помещений, предоставляемых по договору социального нацма</t>
  </si>
  <si>
    <t>Предоставление субсидий на жилье</t>
  </si>
  <si>
    <t>5.2.13.</t>
  </si>
  <si>
    <t>5.2.14.</t>
  </si>
  <si>
    <t>Оплата ЖКХ</t>
  </si>
  <si>
    <t>Отключение энергосбережения за неуплату</t>
  </si>
  <si>
    <t>Подключение инд. Жилых домов к центр. Сетям</t>
  </si>
  <si>
    <t>Нормативное потребление ком. Ресурсов</t>
  </si>
  <si>
    <t>Несанкционированная свалка, биоотходы (обращ. С ТКО)</t>
  </si>
  <si>
    <t>Приборы учета коммунальных ресурсов</t>
  </si>
  <si>
    <t>Предоставление коммунальных услуг ненадлежащего качества</t>
  </si>
  <si>
    <t>Ремонт и эксплуатация ливневой канализации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</si>
</sst>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[$-FC19]d\ mmmm\ yyyy\ &quot;г.&quot;"/>
  </numFmts>
  <fonts count="67"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2"/>
      <color indexed="8"/>
      <name val="Arial"/>
      <family val="2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name val="Arial Cyr"/>
      <family val="0"/>
    </font>
    <font>
      <b/>
      <sz val="17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5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6" fillId="31" borderId="0" applyNumberFormat="0" applyBorder="0" applyAlignment="0" applyProtection="0"/>
  </cellStyleXfs>
  <cellXfs count="172">
    <xf numFmtId="0" fontId="0" fillId="0" borderId="0" xfId="0" applyAlignment="1">
      <alignment/>
    </xf>
    <xf numFmtId="0" fontId="2" fillId="32" borderId="10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left" vertical="top" wrapText="1" indent="11"/>
    </xf>
    <xf numFmtId="0" fontId="5" fillId="32" borderId="12" xfId="0" applyFont="1" applyFill="1" applyBorder="1" applyAlignment="1">
      <alignment horizontal="center" wrapText="1"/>
    </xf>
    <xf numFmtId="0" fontId="6" fillId="32" borderId="13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vertical="top" wrapText="1"/>
    </xf>
    <xf numFmtId="0" fontId="6" fillId="32" borderId="11" xfId="0" applyFont="1" applyFill="1" applyBorder="1" applyAlignment="1">
      <alignment horizontal="center" vertical="top" wrapText="1"/>
    </xf>
    <xf numFmtId="0" fontId="4" fillId="32" borderId="14" xfId="0" applyFont="1" applyFill="1" applyBorder="1" applyAlignment="1">
      <alignment vertical="top" wrapText="1"/>
    </xf>
    <xf numFmtId="0" fontId="6" fillId="32" borderId="10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horizontal="center" vertical="top" wrapText="1"/>
    </xf>
    <xf numFmtId="0" fontId="5" fillId="32" borderId="11" xfId="0" applyFont="1" applyFill="1" applyBorder="1" applyAlignment="1">
      <alignment vertical="top" wrapText="1"/>
    </xf>
    <xf numFmtId="0" fontId="5" fillId="32" borderId="14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vertical="top" wrapText="1"/>
    </xf>
    <xf numFmtId="0" fontId="5" fillId="32" borderId="10" xfId="0" applyFont="1" applyFill="1" applyBorder="1" applyAlignment="1">
      <alignment horizontal="center" vertical="top" wrapText="1"/>
    </xf>
    <xf numFmtId="0" fontId="5" fillId="32" borderId="12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vertical="top" wrapText="1"/>
    </xf>
    <xf numFmtId="0" fontId="4" fillId="32" borderId="16" xfId="0" applyFont="1" applyFill="1" applyBorder="1" applyAlignment="1">
      <alignment vertical="top" wrapText="1"/>
    </xf>
    <xf numFmtId="0" fontId="7" fillId="0" borderId="16" xfId="0" applyFont="1" applyBorder="1" applyAlignment="1">
      <alignment/>
    </xf>
    <xf numFmtId="0" fontId="5" fillId="32" borderId="17" xfId="0" applyFont="1" applyFill="1" applyBorder="1" applyAlignment="1">
      <alignment vertical="top" wrapText="1"/>
    </xf>
    <xf numFmtId="0" fontId="5" fillId="32" borderId="18" xfId="0" applyFont="1" applyFill="1" applyBorder="1" applyAlignment="1">
      <alignment vertical="top" wrapText="1"/>
    </xf>
    <xf numFmtId="0" fontId="5" fillId="32" borderId="15" xfId="0" applyFont="1" applyFill="1" applyBorder="1" applyAlignment="1">
      <alignment vertical="top" wrapText="1"/>
    </xf>
    <xf numFmtId="0" fontId="7" fillId="0" borderId="0" xfId="0" applyFont="1" applyAlignment="1">
      <alignment/>
    </xf>
    <xf numFmtId="176" fontId="6" fillId="32" borderId="12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vertical="top"/>
    </xf>
    <xf numFmtId="0" fontId="10" fillId="0" borderId="0" xfId="0" applyFont="1" applyAlignment="1">
      <alignment/>
    </xf>
    <xf numFmtId="0" fontId="11" fillId="32" borderId="10" xfId="0" applyFont="1" applyFill="1" applyBorder="1" applyAlignment="1">
      <alignment horizontal="center" vertical="top" wrapText="1"/>
    </xf>
    <xf numFmtId="0" fontId="9" fillId="0" borderId="0" xfId="0" applyNumberFormat="1" applyFont="1" applyAlignment="1">
      <alignment vertical="center" wrapText="1"/>
    </xf>
    <xf numFmtId="0" fontId="9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top"/>
    </xf>
    <xf numFmtId="0" fontId="12" fillId="0" borderId="0" xfId="0" applyFont="1" applyAlignment="1">
      <alignment/>
    </xf>
    <xf numFmtId="0" fontId="15" fillId="32" borderId="10" xfId="0" applyFont="1" applyFill="1" applyBorder="1" applyAlignment="1">
      <alignment horizontal="center" vertical="top" wrapText="1"/>
    </xf>
    <xf numFmtId="1" fontId="15" fillId="32" borderId="10" xfId="0" applyNumberFormat="1" applyFont="1" applyFill="1" applyBorder="1" applyAlignment="1">
      <alignment horizontal="center" vertical="center" wrapText="1"/>
    </xf>
    <xf numFmtId="0" fontId="14" fillId="32" borderId="10" xfId="0" applyFont="1" applyFill="1" applyBorder="1" applyAlignment="1">
      <alignment horizontal="left" vertical="top" wrapText="1"/>
    </xf>
    <xf numFmtId="0" fontId="16" fillId="0" borderId="0" xfId="0" applyNumberFormat="1" applyFont="1" applyAlignment="1">
      <alignment horizontal="center" vertical="center"/>
    </xf>
    <xf numFmtId="0" fontId="16" fillId="0" borderId="0" xfId="0" applyFont="1" applyAlignment="1">
      <alignment vertical="top"/>
    </xf>
    <xf numFmtId="0" fontId="16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center"/>
    </xf>
    <xf numFmtId="176" fontId="3" fillId="32" borderId="12" xfId="0" applyNumberFormat="1" applyFont="1" applyFill="1" applyBorder="1" applyAlignment="1">
      <alignment horizontal="center" vertical="center" wrapText="1"/>
    </xf>
    <xf numFmtId="176" fontId="3" fillId="32" borderId="10" xfId="0" applyNumberFormat="1" applyFont="1" applyFill="1" applyBorder="1" applyAlignment="1">
      <alignment horizontal="center" vertical="top" wrapText="1"/>
    </xf>
    <xf numFmtId="0" fontId="3" fillId="32" borderId="12" xfId="0" applyFont="1" applyFill="1" applyBorder="1" applyAlignment="1">
      <alignment horizontal="center" wrapText="1"/>
    </xf>
    <xf numFmtId="176" fontId="3" fillId="32" borderId="11" xfId="0" applyNumberFormat="1" applyFont="1" applyFill="1" applyBorder="1" applyAlignment="1">
      <alignment horizontal="center" vertical="top" wrapText="1"/>
    </xf>
    <xf numFmtId="176" fontId="3" fillId="32" borderId="12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176" fontId="18" fillId="32" borderId="10" xfId="0" applyNumberFormat="1" applyFont="1" applyFill="1" applyBorder="1" applyAlignment="1">
      <alignment horizontal="center" vertical="top" wrapText="1"/>
    </xf>
    <xf numFmtId="0" fontId="18" fillId="0" borderId="0" xfId="0" applyFont="1" applyAlignment="1">
      <alignment/>
    </xf>
    <xf numFmtId="0" fontId="13" fillId="0" borderId="0" xfId="0" applyFont="1" applyAlignment="1">
      <alignment horizontal="right"/>
    </xf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 vertical="top" wrapText="1"/>
    </xf>
    <xf numFmtId="176" fontId="3" fillId="32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/>
    </xf>
    <xf numFmtId="1" fontId="13" fillId="32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left" vertical="top" wrapText="1"/>
    </xf>
    <xf numFmtId="0" fontId="14" fillId="33" borderId="10" xfId="0" applyFont="1" applyFill="1" applyBorder="1" applyAlignment="1">
      <alignment vertical="top" wrapText="1"/>
    </xf>
    <xf numFmtId="1" fontId="13" fillId="33" borderId="10" xfId="0" applyNumberFormat="1" applyFont="1" applyFill="1" applyBorder="1" applyAlignment="1">
      <alignment horizontal="center" vertical="center" wrapText="1"/>
    </xf>
    <xf numFmtId="1" fontId="13" fillId="33" borderId="10" xfId="0" applyNumberFormat="1" applyFont="1" applyFill="1" applyBorder="1" applyAlignment="1">
      <alignment horizontal="center" vertical="top" wrapText="1"/>
    </xf>
    <xf numFmtId="0" fontId="14" fillId="34" borderId="10" xfId="0" applyFont="1" applyFill="1" applyBorder="1" applyAlignment="1">
      <alignment vertical="top" wrapText="1"/>
    </xf>
    <xf numFmtId="1" fontId="13" fillId="34" borderId="10" xfId="0" applyNumberFormat="1" applyFont="1" applyFill="1" applyBorder="1" applyAlignment="1">
      <alignment horizontal="center" vertical="center" wrapText="1"/>
    </xf>
    <xf numFmtId="0" fontId="14" fillId="33" borderId="10" xfId="0" applyFont="1" applyFill="1" applyBorder="1" applyAlignment="1">
      <alignment horizontal="center" vertical="top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justify" vertical="center"/>
    </xf>
    <xf numFmtId="176" fontId="3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top" wrapText="1"/>
    </xf>
    <xf numFmtId="0" fontId="21" fillId="32" borderId="10" xfId="0" applyFont="1" applyFill="1" applyBorder="1" applyAlignment="1">
      <alignment horizontal="left" vertical="top" wrapText="1"/>
    </xf>
    <xf numFmtId="0" fontId="21" fillId="32" borderId="10" xfId="0" applyFont="1" applyFill="1" applyBorder="1" applyAlignment="1">
      <alignment vertical="top" wrapText="1"/>
    </xf>
    <xf numFmtId="0" fontId="12" fillId="32" borderId="10" xfId="0" applyFont="1" applyFill="1" applyBorder="1" applyAlignment="1">
      <alignment vertical="top" wrapText="1"/>
    </xf>
    <xf numFmtId="0" fontId="21" fillId="32" borderId="10" xfId="0" applyFont="1" applyFill="1" applyBorder="1" applyAlignment="1">
      <alignment horizontal="justify" vertical="top" wrapText="1"/>
    </xf>
    <xf numFmtId="0" fontId="20" fillId="32" borderId="10" xfId="0" applyFont="1" applyFill="1" applyBorder="1" applyAlignment="1">
      <alignment horizontal="center" vertical="top" wrapText="1"/>
    </xf>
    <xf numFmtId="0" fontId="8" fillId="0" borderId="14" xfId="0" applyFont="1" applyBorder="1" applyAlignment="1">
      <alignment horizontal="justify" vertical="center"/>
    </xf>
    <xf numFmtId="0" fontId="8" fillId="0" borderId="10" xfId="0" applyFont="1" applyBorder="1" applyAlignment="1">
      <alignment vertical="top" wrapText="1"/>
    </xf>
    <xf numFmtId="0" fontId="22" fillId="32" borderId="12" xfId="0" applyFont="1" applyFill="1" applyBorder="1" applyAlignment="1">
      <alignment horizontal="center" vertical="top" wrapText="1"/>
    </xf>
    <xf numFmtId="0" fontId="22" fillId="32" borderId="11" xfId="0" applyFont="1" applyFill="1" applyBorder="1" applyAlignment="1">
      <alignment horizontal="center" vertical="top" wrapText="1"/>
    </xf>
    <xf numFmtId="0" fontId="22" fillId="33" borderId="10" xfId="0" applyNumberFormat="1" applyFont="1" applyFill="1" applyBorder="1" applyAlignment="1">
      <alignment horizontal="center" vertical="center" wrapText="1"/>
    </xf>
    <xf numFmtId="0" fontId="23" fillId="32" borderId="10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 wrapText="1"/>
    </xf>
    <xf numFmtId="17" fontId="23" fillId="32" borderId="10" xfId="0" applyNumberFormat="1" applyFont="1" applyFill="1" applyBorder="1" applyAlignment="1">
      <alignment horizontal="center" vertical="center" wrapText="1"/>
    </xf>
    <xf numFmtId="0" fontId="22" fillId="32" borderId="10" xfId="0" applyNumberFormat="1" applyFont="1" applyFill="1" applyBorder="1" applyAlignment="1">
      <alignment horizontal="center" vertical="center" wrapText="1"/>
    </xf>
    <xf numFmtId="0" fontId="23" fillId="32" borderId="10" xfId="0" applyNumberFormat="1" applyFont="1" applyFill="1" applyBorder="1" applyAlignment="1">
      <alignment horizontal="center" vertical="top" wrapText="1"/>
    </xf>
    <xf numFmtId="0" fontId="25" fillId="33" borderId="10" xfId="0" applyNumberFormat="1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top"/>
    </xf>
    <xf numFmtId="0" fontId="5" fillId="32" borderId="19" xfId="0" applyFont="1" applyFill="1" applyBorder="1" applyAlignment="1">
      <alignment vertical="top" wrapText="1"/>
    </xf>
    <xf numFmtId="0" fontId="18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top" wrapText="1"/>
    </xf>
    <xf numFmtId="16" fontId="3" fillId="0" borderId="13" xfId="0" applyNumberFormat="1" applyFont="1" applyBorder="1" applyAlignment="1">
      <alignment horizontal="center" vertical="top" wrapText="1"/>
    </xf>
    <xf numFmtId="16" fontId="3" fillId="0" borderId="11" xfId="0" applyNumberFormat="1" applyFont="1" applyBorder="1" applyAlignment="1">
      <alignment horizontal="center" vertical="top" wrapText="1"/>
    </xf>
    <xf numFmtId="176" fontId="18" fillId="32" borderId="10" xfId="0" applyNumberFormat="1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0" fillId="32" borderId="15" xfId="0" applyFont="1" applyFill="1" applyBorder="1" applyAlignment="1">
      <alignment horizontal="center" vertical="top" wrapText="1"/>
    </xf>
    <xf numFmtId="16" fontId="5" fillId="32" borderId="13" xfId="0" applyNumberFormat="1" applyFont="1" applyFill="1" applyBorder="1" applyAlignment="1">
      <alignment horizontal="center" vertical="top" wrapText="1"/>
    </xf>
    <xf numFmtId="16" fontId="5" fillId="32" borderId="16" xfId="0" applyNumberFormat="1" applyFont="1" applyFill="1" applyBorder="1" applyAlignment="1">
      <alignment horizontal="center" vertical="top" wrapText="1"/>
    </xf>
    <xf numFmtId="0" fontId="2" fillId="32" borderId="16" xfId="0" applyFont="1" applyFill="1" applyBorder="1" applyAlignment="1">
      <alignment horizontal="center" vertical="top" wrapText="1"/>
    </xf>
    <xf numFmtId="16" fontId="2" fillId="32" borderId="13" xfId="0" applyNumberFormat="1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center"/>
    </xf>
    <xf numFmtId="0" fontId="5" fillId="32" borderId="13" xfId="0" applyFont="1" applyFill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22" fillId="32" borderId="12" xfId="0" applyFont="1" applyFill="1" applyBorder="1" applyAlignment="1">
      <alignment horizontal="center" vertical="center" wrapText="1"/>
    </xf>
    <xf numFmtId="0" fontId="22" fillId="32" borderId="11" xfId="0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23" fillId="32" borderId="10" xfId="0" applyNumberFormat="1" applyFont="1" applyFill="1" applyBorder="1" applyAlignment="1">
      <alignment vertical="top" wrapText="1"/>
    </xf>
    <xf numFmtId="0" fontId="27" fillId="0" borderId="0" xfId="0" applyFont="1" applyAlignment="1">
      <alignment/>
    </xf>
    <xf numFmtId="0" fontId="27" fillId="0" borderId="0" xfId="0" applyNumberFormat="1" applyFont="1" applyAlignment="1">
      <alignment horizontal="left" vertical="center"/>
    </xf>
    <xf numFmtId="0" fontId="27" fillId="0" borderId="0" xfId="0" applyFont="1" applyAlignment="1">
      <alignment horizontal="left"/>
    </xf>
    <xf numFmtId="0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21" fillId="32" borderId="0" xfId="0" applyFont="1" applyFill="1" applyBorder="1" applyAlignment="1">
      <alignment vertical="top" wrapText="1"/>
    </xf>
    <xf numFmtId="0" fontId="25" fillId="0" borderId="10" xfId="0" applyNumberFormat="1" applyFont="1" applyBorder="1" applyAlignment="1">
      <alignment horizontal="center" vertical="center"/>
    </xf>
    <xf numFmtId="0" fontId="23" fillId="32" borderId="14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4" fillId="32" borderId="20" xfId="0" applyFont="1" applyFill="1" applyBorder="1" applyAlignment="1">
      <alignment vertical="top" wrapText="1"/>
    </xf>
    <xf numFmtId="0" fontId="28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/>
    </xf>
    <xf numFmtId="0" fontId="25" fillId="0" borderId="0" xfId="0" applyFont="1" applyAlignment="1">
      <alignment/>
    </xf>
    <xf numFmtId="0" fontId="10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right"/>
    </xf>
    <xf numFmtId="176" fontId="18" fillId="32" borderId="12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4" fillId="32" borderId="21" xfId="0" applyFont="1" applyFill="1" applyBorder="1" applyAlignment="1">
      <alignment vertical="top" wrapText="1"/>
    </xf>
    <xf numFmtId="176" fontId="6" fillId="32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17" fillId="0" borderId="0" xfId="0" applyFont="1" applyAlignment="1">
      <alignment/>
    </xf>
    <xf numFmtId="0" fontId="4" fillId="32" borderId="12" xfId="0" applyFont="1" applyFill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9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8" fillId="0" borderId="11" xfId="0" applyFont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22" fillId="32" borderId="12" xfId="0" applyFont="1" applyFill="1" applyBorder="1" applyAlignment="1">
      <alignment horizontal="center" vertical="center" wrapText="1"/>
    </xf>
    <xf numFmtId="0" fontId="22" fillId="32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2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top" wrapText="1"/>
    </xf>
    <xf numFmtId="0" fontId="4" fillId="32" borderId="16" xfId="0" applyFont="1" applyFill="1" applyBorder="1" applyAlignment="1">
      <alignment horizontal="center" vertical="top" wrapText="1"/>
    </xf>
    <xf numFmtId="0" fontId="18" fillId="32" borderId="12" xfId="0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26" fillId="0" borderId="11" xfId="0" applyFont="1" applyBorder="1" applyAlignment="1">
      <alignment horizontal="center" vertical="center" wrapText="1"/>
    </xf>
    <xf numFmtId="0" fontId="20" fillId="32" borderId="10" xfId="0" applyNumberFormat="1" applyFont="1" applyFill="1" applyBorder="1" applyAlignment="1">
      <alignment horizontal="center" vertical="top" wrapText="1"/>
    </xf>
    <xf numFmtId="0" fontId="13" fillId="0" borderId="0" xfId="0" applyNumberFormat="1" applyFont="1" applyAlignment="1">
      <alignment horizontal="center" vertical="center" wrapText="1"/>
    </xf>
    <xf numFmtId="0" fontId="9" fillId="0" borderId="0" xfId="0" applyNumberFormat="1" applyFont="1" applyAlignment="1">
      <alignment horizontal="center" vertical="center"/>
    </xf>
    <xf numFmtId="0" fontId="20" fillId="32" borderId="10" xfId="0" applyFont="1" applyFill="1" applyBorder="1" applyAlignment="1">
      <alignment horizontal="center" vertical="top" wrapText="1"/>
    </xf>
    <xf numFmtId="0" fontId="20" fillId="32" borderId="12" xfId="0" applyFont="1" applyFill="1" applyBorder="1" applyAlignment="1">
      <alignment horizontal="center" vertical="top" wrapText="1"/>
    </xf>
    <xf numFmtId="0" fontId="20" fillId="32" borderId="13" xfId="0" applyFont="1" applyFill="1" applyBorder="1" applyAlignment="1">
      <alignment horizontal="center" vertical="top" wrapText="1"/>
    </xf>
    <xf numFmtId="0" fontId="20" fillId="32" borderId="11" xfId="0" applyFont="1" applyFill="1" applyBorder="1" applyAlignment="1">
      <alignment horizontal="center" vertical="top" wrapText="1"/>
    </xf>
    <xf numFmtId="0" fontId="27" fillId="0" borderId="0" xfId="0" applyFont="1" applyAlignment="1">
      <alignment horizontal="right"/>
    </xf>
    <xf numFmtId="0" fontId="27" fillId="0" borderId="0" xfId="0" applyFont="1" applyAlignment="1">
      <alignment/>
    </xf>
    <xf numFmtId="0" fontId="20" fillId="32" borderId="15" xfId="0" applyFont="1" applyFill="1" applyBorder="1" applyAlignment="1">
      <alignment horizontal="center" vertical="top" wrapText="1"/>
    </xf>
    <xf numFmtId="0" fontId="20" fillId="32" borderId="19" xfId="0" applyFont="1" applyFill="1" applyBorder="1" applyAlignment="1">
      <alignment horizontal="center" vertical="top" wrapText="1"/>
    </xf>
    <xf numFmtId="0" fontId="20" fillId="32" borderId="16" xfId="0" applyFont="1" applyFill="1" applyBorder="1" applyAlignment="1">
      <alignment horizontal="center" vertical="top" wrapText="1"/>
    </xf>
    <xf numFmtId="0" fontId="20" fillId="32" borderId="0" xfId="0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24</xdr:row>
      <xdr:rowOff>85725</xdr:rowOff>
    </xdr:from>
    <xdr:to>
      <xdr:col>1</xdr:col>
      <xdr:colOff>104775</xdr:colOff>
      <xdr:row>24</xdr:row>
      <xdr:rowOff>95250</xdr:rowOff>
    </xdr:to>
    <xdr:sp>
      <xdr:nvSpPr>
        <xdr:cNvPr id="1" name="Прямая соединительная линия 2"/>
        <xdr:cNvSpPr>
          <a:spLocks/>
        </xdr:cNvSpPr>
      </xdr:nvSpPr>
      <xdr:spPr>
        <a:xfrm flipV="1">
          <a:off x="581025" y="5867400"/>
          <a:ext cx="66675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tabSelected="1" view="pageBreakPreview" zoomScaleSheetLayoutView="100" zoomScalePageLayoutView="0" workbookViewId="0" topLeftCell="A26">
      <selection activeCell="F45" sqref="F45:F47"/>
    </sheetView>
  </sheetViews>
  <sheetFormatPr defaultColWidth="9.00390625" defaultRowHeight="12.75"/>
  <cols>
    <col min="1" max="1" width="7.125" style="0" customWidth="1"/>
    <col min="2" max="2" width="44.25390625" style="0" customWidth="1"/>
    <col min="3" max="3" width="11.625" style="0" customWidth="1"/>
    <col min="4" max="4" width="11.125" style="0" customWidth="1"/>
    <col min="5" max="5" width="11.75390625" style="0" customWidth="1"/>
    <col min="6" max="6" width="13.875" style="0" customWidth="1"/>
  </cols>
  <sheetData>
    <row r="1" ht="13.5" customHeight="1">
      <c r="F1" s="1" t="s">
        <v>17</v>
      </c>
    </row>
    <row r="2" spans="1:6" ht="12.75" customHeight="1">
      <c r="A2" s="146" t="s">
        <v>229</v>
      </c>
      <c r="B2" s="146"/>
      <c r="C2" s="146"/>
      <c r="D2" s="146"/>
      <c r="E2" s="146"/>
      <c r="F2" s="146"/>
    </row>
    <row r="3" spans="1:6" ht="12.75" customHeight="1">
      <c r="A3" s="146"/>
      <c r="B3" s="146"/>
      <c r="C3" s="146"/>
      <c r="D3" s="146"/>
      <c r="E3" s="146"/>
      <c r="F3" s="146"/>
    </row>
    <row r="4" spans="1:6" ht="12.75" customHeight="1">
      <c r="A4" s="146"/>
      <c r="B4" s="146"/>
      <c r="C4" s="146"/>
      <c r="D4" s="146"/>
      <c r="E4" s="146"/>
      <c r="F4" s="146"/>
    </row>
    <row r="5" spans="1:6" ht="12.75" customHeight="1">
      <c r="A5" s="146"/>
      <c r="B5" s="146"/>
      <c r="C5" s="146"/>
      <c r="D5" s="146"/>
      <c r="E5" s="146"/>
      <c r="F5" s="146"/>
    </row>
    <row r="6" spans="1:6" ht="12.75" customHeight="1">
      <c r="A6" s="146"/>
      <c r="B6" s="146"/>
      <c r="C6" s="146"/>
      <c r="D6" s="146"/>
      <c r="E6" s="146"/>
      <c r="F6" s="146"/>
    </row>
    <row r="7" spans="1:6" ht="15.75" customHeight="1">
      <c r="A7" s="146"/>
      <c r="B7" s="146"/>
      <c r="C7" s="146"/>
      <c r="D7" s="146"/>
      <c r="E7" s="146"/>
      <c r="F7" s="146"/>
    </row>
    <row r="8" spans="1:6" ht="15.75" customHeight="1">
      <c r="A8" s="147"/>
      <c r="B8" s="147"/>
      <c r="C8" s="147"/>
      <c r="D8" s="147"/>
      <c r="E8" s="147"/>
      <c r="F8" s="147"/>
    </row>
    <row r="9" spans="1:6" ht="47.25" customHeight="1">
      <c r="A9" s="105" t="s">
        <v>18</v>
      </c>
      <c r="B9" s="152" t="s">
        <v>0</v>
      </c>
      <c r="C9" s="148" t="s">
        <v>168</v>
      </c>
      <c r="D9" s="148" t="s">
        <v>167</v>
      </c>
      <c r="E9" s="148" t="s">
        <v>228</v>
      </c>
      <c r="F9" s="77" t="s">
        <v>1</v>
      </c>
    </row>
    <row r="10" spans="1:6" ht="14.25">
      <c r="A10" s="106"/>
      <c r="B10" s="152"/>
      <c r="C10" s="149"/>
      <c r="D10" s="149"/>
      <c r="E10" s="158"/>
      <c r="F10" s="78" t="s">
        <v>2</v>
      </c>
    </row>
    <row r="11" spans="1:6" ht="16.5">
      <c r="A11" s="2" t="s">
        <v>3</v>
      </c>
      <c r="B11" s="3">
        <v>2</v>
      </c>
      <c r="C11" s="4">
        <v>3</v>
      </c>
      <c r="D11" s="4">
        <v>4</v>
      </c>
      <c r="E11" s="103">
        <v>5</v>
      </c>
      <c r="F11" s="5">
        <v>6</v>
      </c>
    </row>
    <row r="12" spans="1:6" ht="49.5" customHeight="1">
      <c r="A12" s="138" t="s">
        <v>4</v>
      </c>
      <c r="B12" s="133" t="s">
        <v>75</v>
      </c>
      <c r="C12" s="150">
        <v>144</v>
      </c>
      <c r="D12" s="89">
        <v>171</v>
      </c>
      <c r="E12" s="48">
        <v>199</v>
      </c>
      <c r="F12" s="134">
        <v>112.3</v>
      </c>
    </row>
    <row r="13" spans="1:6" ht="12.75" customHeight="1" hidden="1">
      <c r="A13" s="142"/>
      <c r="B13" s="133"/>
      <c r="C13" s="151"/>
      <c r="D13" s="102"/>
      <c r="E13" s="48"/>
      <c r="F13" s="135"/>
    </row>
    <row r="14" spans="1:6" ht="35.25" customHeight="1">
      <c r="A14" s="138" t="s">
        <v>5</v>
      </c>
      <c r="B14" s="121" t="s">
        <v>76</v>
      </c>
      <c r="C14" s="48">
        <v>153</v>
      </c>
      <c r="D14" s="48">
        <v>174</v>
      </c>
      <c r="E14" s="48">
        <v>214</v>
      </c>
      <c r="F14" s="48">
        <v>119.5</v>
      </c>
    </row>
    <row r="15" spans="1:6" ht="16.5">
      <c r="A15" s="139"/>
      <c r="B15" s="8" t="s">
        <v>19</v>
      </c>
      <c r="C15" s="48">
        <v>80</v>
      </c>
      <c r="D15" s="48">
        <v>83</v>
      </c>
      <c r="E15" s="48">
        <v>7</v>
      </c>
      <c r="F15" s="120">
        <v>104.8</v>
      </c>
    </row>
    <row r="16" spans="1:6" ht="16.5">
      <c r="A16" s="139"/>
      <c r="B16" s="75" t="s">
        <v>74</v>
      </c>
      <c r="C16" s="102">
        <v>40</v>
      </c>
      <c r="D16" s="102">
        <v>63</v>
      </c>
      <c r="E16" s="48">
        <v>63</v>
      </c>
      <c r="F16" s="120">
        <v>100</v>
      </c>
    </row>
    <row r="17" spans="1:6" ht="16.5">
      <c r="A17" s="140"/>
      <c r="B17" s="75" t="s">
        <v>87</v>
      </c>
      <c r="C17" s="102">
        <v>24</v>
      </c>
      <c r="D17" s="102">
        <v>25</v>
      </c>
      <c r="E17" s="48">
        <v>49</v>
      </c>
      <c r="F17" s="120">
        <v>168</v>
      </c>
    </row>
    <row r="18" spans="1:6" ht="16.5">
      <c r="A18" s="138" t="s">
        <v>147</v>
      </c>
      <c r="B18" s="8" t="s">
        <v>6</v>
      </c>
      <c r="C18" s="41"/>
      <c r="D18" s="41"/>
      <c r="E18" s="48"/>
      <c r="F18" s="9"/>
    </row>
    <row r="19" spans="1:6" ht="16.5">
      <c r="A19" s="142"/>
      <c r="B19" s="8" t="s">
        <v>40</v>
      </c>
      <c r="C19" s="48">
        <v>144</v>
      </c>
      <c r="D19" s="89">
        <v>171</v>
      </c>
      <c r="E19" s="48">
        <v>199</v>
      </c>
      <c r="F19" s="24">
        <f>E19/D19*100</f>
        <v>116.37426900584795</v>
      </c>
    </row>
    <row r="20" spans="1:6" ht="16.5">
      <c r="A20" s="142"/>
      <c r="B20" s="8" t="s">
        <v>20</v>
      </c>
      <c r="C20" s="48">
        <v>144</v>
      </c>
      <c r="D20" s="89">
        <v>171</v>
      </c>
      <c r="E20" s="48">
        <v>199</v>
      </c>
      <c r="F20" s="24">
        <v>112.3</v>
      </c>
    </row>
    <row r="21" spans="1:6" ht="35.25" customHeight="1">
      <c r="A21" s="142"/>
      <c r="B21" s="8" t="s">
        <v>21</v>
      </c>
      <c r="C21" s="48">
        <v>0</v>
      </c>
      <c r="D21" s="89">
        <v>0</v>
      </c>
      <c r="E21" s="48">
        <v>0</v>
      </c>
      <c r="F21" s="43">
        <v>0</v>
      </c>
    </row>
    <row r="22" spans="1:6" ht="16.5">
      <c r="A22" s="142"/>
      <c r="B22" s="8" t="s">
        <v>22</v>
      </c>
      <c r="C22" s="48">
        <v>15</v>
      </c>
      <c r="D22" s="89">
        <v>10</v>
      </c>
      <c r="E22" s="48">
        <v>12</v>
      </c>
      <c r="F22" s="43">
        <v>120</v>
      </c>
    </row>
    <row r="23" spans="1:6" ht="16.5">
      <c r="A23" s="142"/>
      <c r="B23" s="8" t="s">
        <v>23</v>
      </c>
      <c r="C23" s="48">
        <v>0</v>
      </c>
      <c r="D23" s="89">
        <v>2</v>
      </c>
      <c r="E23" s="48">
        <v>1</v>
      </c>
      <c r="F23" s="43">
        <v>50</v>
      </c>
    </row>
    <row r="24" spans="1:6" ht="16.5">
      <c r="A24" s="142"/>
      <c r="B24" s="67" t="s">
        <v>41</v>
      </c>
      <c r="C24" s="48">
        <v>3</v>
      </c>
      <c r="D24" s="48">
        <v>2</v>
      </c>
      <c r="E24" s="48">
        <v>0</v>
      </c>
      <c r="F24" s="68">
        <v>0</v>
      </c>
    </row>
    <row r="25" spans="1:6" ht="16.5">
      <c r="A25" s="142"/>
      <c r="B25" s="67" t="s">
        <v>144</v>
      </c>
      <c r="C25" s="48">
        <v>36</v>
      </c>
      <c r="D25" s="89">
        <v>42</v>
      </c>
      <c r="E25" s="48">
        <v>39</v>
      </c>
      <c r="F25" s="43">
        <v>93.6</v>
      </c>
    </row>
    <row r="26" spans="1:6" ht="16.5">
      <c r="A26" s="142"/>
      <c r="B26" s="67" t="s">
        <v>145</v>
      </c>
      <c r="C26" s="48">
        <v>18</v>
      </c>
      <c r="D26" s="89">
        <v>21</v>
      </c>
      <c r="E26" s="48">
        <v>19</v>
      </c>
      <c r="F26" s="43">
        <v>90.5</v>
      </c>
    </row>
    <row r="27" spans="1:6" ht="17.25" customHeight="1">
      <c r="A27" s="143"/>
      <c r="B27" s="67" t="s">
        <v>146</v>
      </c>
      <c r="C27" s="48">
        <v>18</v>
      </c>
      <c r="D27" s="89">
        <v>21</v>
      </c>
      <c r="E27" s="48">
        <v>19</v>
      </c>
      <c r="F27" s="43">
        <v>90.5</v>
      </c>
    </row>
    <row r="28" spans="1:6" ht="56.25" customHeight="1">
      <c r="A28" s="69" t="s">
        <v>148</v>
      </c>
      <c r="B28" s="76" t="s">
        <v>89</v>
      </c>
      <c r="C28" s="48">
        <v>283</v>
      </c>
      <c r="D28" s="89">
        <v>231</v>
      </c>
      <c r="E28" s="48">
        <v>279</v>
      </c>
      <c r="F28" s="43">
        <v>120.8</v>
      </c>
    </row>
    <row r="29" spans="1:6" ht="33">
      <c r="A29" s="55" t="s">
        <v>149</v>
      </c>
      <c r="B29" s="6" t="s">
        <v>24</v>
      </c>
      <c r="C29" s="48">
        <v>0</v>
      </c>
      <c r="D29" s="89">
        <v>1</v>
      </c>
      <c r="E29" s="48">
        <v>0</v>
      </c>
      <c r="F29" s="43">
        <v>0</v>
      </c>
    </row>
    <row r="30" spans="1:6" ht="16.5">
      <c r="A30" s="153" t="s">
        <v>13</v>
      </c>
      <c r="B30" s="6" t="s">
        <v>9</v>
      </c>
      <c r="C30" s="57"/>
      <c r="D30" s="57"/>
      <c r="E30" s="48"/>
      <c r="F30" s="56"/>
    </row>
    <row r="31" spans="1:6" ht="16.5">
      <c r="A31" s="154"/>
      <c r="B31" s="12" t="s">
        <v>160</v>
      </c>
      <c r="C31" s="48">
        <v>0</v>
      </c>
      <c r="D31" s="48">
        <v>0</v>
      </c>
      <c r="E31" s="48">
        <v>0</v>
      </c>
      <c r="F31" s="56">
        <v>0</v>
      </c>
    </row>
    <row r="32" spans="1:6" ht="16.5">
      <c r="A32" s="10"/>
      <c r="B32" s="13" t="s">
        <v>25</v>
      </c>
      <c r="C32" s="42">
        <v>0</v>
      </c>
      <c r="D32" s="42">
        <v>0</v>
      </c>
      <c r="E32" s="48">
        <v>0</v>
      </c>
      <c r="F32" s="44">
        <v>0</v>
      </c>
    </row>
    <row r="33" spans="1:6" ht="16.5">
      <c r="A33" s="10"/>
      <c r="B33" s="13" t="s">
        <v>26</v>
      </c>
      <c r="C33" s="42">
        <v>2</v>
      </c>
      <c r="D33" s="42">
        <v>0</v>
      </c>
      <c r="E33" s="48">
        <v>3</v>
      </c>
      <c r="F33" s="44">
        <v>300</v>
      </c>
    </row>
    <row r="34" spans="1:6" ht="16.5">
      <c r="A34" s="10"/>
      <c r="B34" s="13" t="s">
        <v>27</v>
      </c>
      <c r="C34" s="48">
        <v>0</v>
      </c>
      <c r="D34" s="48">
        <v>0</v>
      </c>
      <c r="E34" s="48">
        <v>0</v>
      </c>
      <c r="F34" s="48">
        <v>100</v>
      </c>
    </row>
    <row r="35" spans="1:6" ht="16.5">
      <c r="A35" s="10"/>
      <c r="B35" s="13" t="s">
        <v>28</v>
      </c>
      <c r="C35" s="42">
        <v>3</v>
      </c>
      <c r="D35" s="42">
        <v>1</v>
      </c>
      <c r="E35" s="48">
        <v>3</v>
      </c>
      <c r="F35" s="44">
        <v>300</v>
      </c>
    </row>
    <row r="36" spans="1:6" ht="16.5">
      <c r="A36" s="10"/>
      <c r="B36" s="13" t="s">
        <v>29</v>
      </c>
      <c r="C36" s="42">
        <v>0</v>
      </c>
      <c r="D36" s="42">
        <v>2</v>
      </c>
      <c r="E36" s="48">
        <v>0</v>
      </c>
      <c r="F36" s="44">
        <v>0</v>
      </c>
    </row>
    <row r="37" spans="1:6" ht="16.5">
      <c r="A37" s="10"/>
      <c r="B37" s="13" t="s">
        <v>30</v>
      </c>
      <c r="C37" s="48">
        <v>0</v>
      </c>
      <c r="D37" s="48">
        <v>1</v>
      </c>
      <c r="E37" s="48">
        <v>0</v>
      </c>
      <c r="F37" s="48">
        <v>0</v>
      </c>
    </row>
    <row r="38" spans="1:6" ht="16.5">
      <c r="A38" s="10"/>
      <c r="B38" s="13" t="s">
        <v>136</v>
      </c>
      <c r="C38" s="48">
        <v>1</v>
      </c>
      <c r="D38" s="48">
        <v>1</v>
      </c>
      <c r="E38" s="48">
        <v>0</v>
      </c>
      <c r="F38" s="48">
        <v>0</v>
      </c>
    </row>
    <row r="39" spans="1:6" ht="16.5">
      <c r="A39" s="10"/>
      <c r="B39" s="13" t="s">
        <v>31</v>
      </c>
      <c r="C39" s="42">
        <v>0</v>
      </c>
      <c r="D39" s="42">
        <v>0</v>
      </c>
      <c r="E39" s="48">
        <v>0</v>
      </c>
      <c r="F39" s="44">
        <v>0</v>
      </c>
    </row>
    <row r="40" spans="1:6" ht="16.5">
      <c r="A40" s="10"/>
      <c r="B40" s="13" t="s">
        <v>12</v>
      </c>
      <c r="C40" s="48">
        <v>0</v>
      </c>
      <c r="D40" s="48">
        <v>0</v>
      </c>
      <c r="E40" s="48">
        <v>0</v>
      </c>
      <c r="F40" s="48">
        <v>0</v>
      </c>
    </row>
    <row r="41" spans="1:6" ht="16.5">
      <c r="A41" s="10"/>
      <c r="B41" s="13" t="s">
        <v>161</v>
      </c>
      <c r="C41" s="48">
        <v>0</v>
      </c>
      <c r="D41" s="48">
        <v>0</v>
      </c>
      <c r="E41" s="48">
        <v>0</v>
      </c>
      <c r="F41" s="48">
        <v>0</v>
      </c>
    </row>
    <row r="42" spans="1:6" ht="16.5">
      <c r="A42" s="10"/>
      <c r="B42" s="8" t="s">
        <v>32</v>
      </c>
      <c r="C42" s="50">
        <v>4</v>
      </c>
      <c r="D42" s="50">
        <v>6</v>
      </c>
      <c r="E42" s="88">
        <v>7</v>
      </c>
      <c r="F42" s="51">
        <v>116.66</v>
      </c>
    </row>
    <row r="43" spans="1:6" ht="16.5">
      <c r="A43" s="7"/>
      <c r="B43" s="14" t="s">
        <v>33</v>
      </c>
      <c r="C43" s="42">
        <v>279</v>
      </c>
      <c r="D43" s="42">
        <v>225</v>
      </c>
      <c r="E43" s="48">
        <v>272</v>
      </c>
      <c r="F43" s="44">
        <v>112.1</v>
      </c>
    </row>
    <row r="44" spans="1:6" ht="16.5">
      <c r="A44" s="15" t="s">
        <v>10</v>
      </c>
      <c r="B44" s="16" t="s">
        <v>11</v>
      </c>
      <c r="C44" s="42">
        <v>4</v>
      </c>
      <c r="D44" s="104">
        <v>3</v>
      </c>
      <c r="E44" s="48">
        <v>4</v>
      </c>
      <c r="F44" s="45">
        <v>5</v>
      </c>
    </row>
    <row r="45" spans="1:6" ht="33">
      <c r="A45" s="11" t="s">
        <v>15</v>
      </c>
      <c r="B45" s="17" t="s">
        <v>77</v>
      </c>
      <c r="C45" s="129">
        <v>3</v>
      </c>
      <c r="D45" s="129">
        <v>6</v>
      </c>
      <c r="E45" s="129">
        <v>22</v>
      </c>
      <c r="F45" s="155">
        <v>266.7</v>
      </c>
    </row>
    <row r="46" spans="1:6" ht="33">
      <c r="A46" s="19"/>
      <c r="B46" s="18" t="s">
        <v>90</v>
      </c>
      <c r="C46" s="141"/>
      <c r="D46" s="130"/>
      <c r="E46" s="141"/>
      <c r="F46" s="156"/>
    </row>
    <row r="47" spans="1:6" ht="16.5">
      <c r="A47" s="19"/>
      <c r="B47" s="20" t="s">
        <v>14</v>
      </c>
      <c r="C47" s="132"/>
      <c r="D47" s="131"/>
      <c r="E47" s="132"/>
      <c r="F47" s="157"/>
    </row>
    <row r="48" spans="1:6" ht="16.5">
      <c r="A48" s="98" t="s">
        <v>157</v>
      </c>
      <c r="B48" s="13" t="s">
        <v>78</v>
      </c>
      <c r="C48" s="48">
        <v>3</v>
      </c>
      <c r="D48" s="102">
        <v>4</v>
      </c>
      <c r="E48" s="48">
        <v>7</v>
      </c>
      <c r="F48" s="46">
        <v>175</v>
      </c>
    </row>
    <row r="49" spans="1:6" ht="16.5">
      <c r="A49" s="98" t="s">
        <v>158</v>
      </c>
      <c r="B49" s="21" t="s">
        <v>88</v>
      </c>
      <c r="C49" s="48">
        <v>0</v>
      </c>
      <c r="D49" s="89">
        <v>2</v>
      </c>
      <c r="E49" s="48">
        <v>3</v>
      </c>
      <c r="F49" s="47">
        <v>150</v>
      </c>
    </row>
    <row r="50" spans="1:6" ht="33">
      <c r="A50" s="99" t="s">
        <v>159</v>
      </c>
      <c r="B50" s="14" t="s">
        <v>173</v>
      </c>
      <c r="C50" s="48">
        <v>0</v>
      </c>
      <c r="D50" s="89">
        <v>0</v>
      </c>
      <c r="E50" s="48">
        <v>6</v>
      </c>
      <c r="F50" s="47">
        <v>600</v>
      </c>
    </row>
    <row r="51" spans="1:6" ht="33">
      <c r="A51" s="99" t="s">
        <v>172</v>
      </c>
      <c r="B51" s="22" t="s">
        <v>80</v>
      </c>
      <c r="C51" s="48">
        <v>0</v>
      </c>
      <c r="D51" s="89">
        <v>0</v>
      </c>
      <c r="E51" s="48">
        <v>6</v>
      </c>
      <c r="F51" s="43">
        <v>600</v>
      </c>
    </row>
    <row r="52" spans="1:6" ht="33">
      <c r="A52" s="97" t="s">
        <v>150</v>
      </c>
      <c r="B52" s="17" t="s">
        <v>16</v>
      </c>
      <c r="C52" s="129">
        <v>29</v>
      </c>
      <c r="D52" s="129">
        <v>32</v>
      </c>
      <c r="E52" s="129">
        <v>51</v>
      </c>
      <c r="F52" s="127">
        <v>159.4</v>
      </c>
    </row>
    <row r="53" spans="1:6" ht="16.5">
      <c r="A53" s="100"/>
      <c r="B53" s="20" t="s">
        <v>14</v>
      </c>
      <c r="C53" s="144"/>
      <c r="D53" s="131"/>
      <c r="E53" s="132"/>
      <c r="F53" s="128"/>
    </row>
    <row r="54" spans="1:6" ht="16.5">
      <c r="A54" s="101" t="s">
        <v>156</v>
      </c>
      <c r="B54" s="13" t="s">
        <v>78</v>
      </c>
      <c r="C54" s="48">
        <v>29</v>
      </c>
      <c r="D54" s="102">
        <v>30</v>
      </c>
      <c r="E54" s="48">
        <v>32</v>
      </c>
      <c r="F54" s="46">
        <v>103.4</v>
      </c>
    </row>
    <row r="55" spans="1:6" ht="16.5">
      <c r="A55" s="101" t="s">
        <v>132</v>
      </c>
      <c r="B55" s="21" t="s">
        <v>79</v>
      </c>
      <c r="C55" s="48">
        <v>0</v>
      </c>
      <c r="D55" s="48">
        <v>2</v>
      </c>
      <c r="E55" s="48">
        <v>3</v>
      </c>
      <c r="F55" s="44">
        <v>150</v>
      </c>
    </row>
    <row r="56" spans="1:6" ht="36" customHeight="1">
      <c r="A56" s="101" t="s">
        <v>133</v>
      </c>
      <c r="B56" s="87" t="s">
        <v>173</v>
      </c>
      <c r="C56" s="89">
        <v>0</v>
      </c>
      <c r="D56" s="89">
        <v>0</v>
      </c>
      <c r="E56" s="48">
        <v>9</v>
      </c>
      <c r="F56" s="47">
        <v>900</v>
      </c>
    </row>
    <row r="57" spans="1:6" ht="36" customHeight="1">
      <c r="A57" s="101" t="s">
        <v>171</v>
      </c>
      <c r="B57" s="22" t="s">
        <v>80</v>
      </c>
      <c r="C57" s="89">
        <v>0</v>
      </c>
      <c r="D57" s="89">
        <v>0</v>
      </c>
      <c r="E57" s="48">
        <v>7</v>
      </c>
      <c r="F57" s="47">
        <v>700</v>
      </c>
    </row>
    <row r="58" spans="1:6" ht="36" customHeight="1">
      <c r="A58" s="16" t="s">
        <v>151</v>
      </c>
      <c r="B58" s="14" t="s">
        <v>140</v>
      </c>
      <c r="C58" s="88">
        <v>24</v>
      </c>
      <c r="D58" s="88">
        <v>25</v>
      </c>
      <c r="E58" s="88">
        <v>49</v>
      </c>
      <c r="F58" s="93">
        <v>196</v>
      </c>
    </row>
    <row r="59" spans="1:6" ht="18" customHeight="1">
      <c r="A59" s="90" t="s">
        <v>141</v>
      </c>
      <c r="B59" s="13" t="s">
        <v>78</v>
      </c>
      <c r="C59" s="48">
        <v>24</v>
      </c>
      <c r="D59" s="48">
        <v>23</v>
      </c>
      <c r="E59" s="48">
        <v>30</v>
      </c>
      <c r="F59" s="44">
        <v>130.4</v>
      </c>
    </row>
    <row r="60" spans="1:6" ht="19.5" customHeight="1">
      <c r="A60" s="91" t="s">
        <v>142</v>
      </c>
      <c r="B60" s="21" t="s">
        <v>79</v>
      </c>
      <c r="C60" s="48">
        <v>0</v>
      </c>
      <c r="D60" s="48">
        <v>2</v>
      </c>
      <c r="E60" s="48">
        <v>3</v>
      </c>
      <c r="F60" s="44">
        <v>150</v>
      </c>
    </row>
    <row r="61" spans="1:6" ht="33" customHeight="1">
      <c r="A61" s="91" t="s">
        <v>143</v>
      </c>
      <c r="B61" s="87" t="s">
        <v>173</v>
      </c>
      <c r="C61" s="48">
        <v>0</v>
      </c>
      <c r="D61" s="48">
        <v>0</v>
      </c>
      <c r="E61" s="48">
        <v>9</v>
      </c>
      <c r="F61" s="44">
        <v>900</v>
      </c>
    </row>
    <row r="62" spans="1:6" ht="36" customHeight="1">
      <c r="A62" s="92" t="s">
        <v>170</v>
      </c>
      <c r="B62" s="22" t="s">
        <v>80</v>
      </c>
      <c r="C62" s="48">
        <v>0</v>
      </c>
      <c r="D62" s="48">
        <v>0</v>
      </c>
      <c r="E62" s="48">
        <v>7</v>
      </c>
      <c r="F62" s="44">
        <v>700</v>
      </c>
    </row>
    <row r="63" spans="1:6" ht="51.75" customHeight="1">
      <c r="A63" s="94" t="s">
        <v>152</v>
      </c>
      <c r="B63" s="87" t="s">
        <v>131</v>
      </c>
      <c r="C63" s="88">
        <v>27</v>
      </c>
      <c r="D63" s="88">
        <v>27</v>
      </c>
      <c r="E63" s="88">
        <v>62</v>
      </c>
      <c r="F63" s="93">
        <v>229.6</v>
      </c>
    </row>
    <row r="64" spans="1:6" ht="16.5" customHeight="1">
      <c r="A64" s="95" t="s">
        <v>153</v>
      </c>
      <c r="B64" s="87" t="s">
        <v>78</v>
      </c>
      <c r="C64" s="48">
        <v>27</v>
      </c>
      <c r="D64" s="48">
        <v>25</v>
      </c>
      <c r="E64" s="48">
        <v>42</v>
      </c>
      <c r="F64" s="44">
        <v>168</v>
      </c>
    </row>
    <row r="65" spans="1:6" ht="17.25" customHeight="1">
      <c r="A65" s="95" t="s">
        <v>154</v>
      </c>
      <c r="B65" s="87" t="s">
        <v>88</v>
      </c>
      <c r="C65" s="48">
        <v>0</v>
      </c>
      <c r="D65" s="48">
        <v>2</v>
      </c>
      <c r="E65" s="48">
        <v>4</v>
      </c>
      <c r="F65" s="44">
        <v>200</v>
      </c>
    </row>
    <row r="66" spans="1:6" ht="35.25" customHeight="1">
      <c r="A66" s="95" t="s">
        <v>155</v>
      </c>
      <c r="B66" s="87" t="s">
        <v>173</v>
      </c>
      <c r="C66" s="48">
        <v>0</v>
      </c>
      <c r="D66" s="48">
        <v>0</v>
      </c>
      <c r="E66" s="48">
        <v>9</v>
      </c>
      <c r="F66" s="44">
        <v>900</v>
      </c>
    </row>
    <row r="67" spans="1:6" ht="37.5" customHeight="1">
      <c r="A67" s="96" t="s">
        <v>169</v>
      </c>
      <c r="B67" s="13" t="s">
        <v>80</v>
      </c>
      <c r="C67" s="48">
        <v>0</v>
      </c>
      <c r="D67" s="48">
        <v>0</v>
      </c>
      <c r="E67" s="48">
        <v>7</v>
      </c>
      <c r="F67" s="68">
        <v>700</v>
      </c>
    </row>
    <row r="68" spans="1:6" ht="18" customHeight="1">
      <c r="A68" s="23"/>
      <c r="B68" s="23"/>
      <c r="C68" s="23"/>
      <c r="D68" s="23"/>
      <c r="E68" s="23"/>
      <c r="F68" s="23"/>
    </row>
    <row r="69" spans="1:6" ht="18" customHeight="1">
      <c r="A69" s="23"/>
      <c r="B69" s="23"/>
      <c r="C69" s="23"/>
      <c r="D69" s="23"/>
      <c r="E69" s="23"/>
      <c r="F69" s="23"/>
    </row>
    <row r="70" spans="1:6" ht="15.75" customHeight="1">
      <c r="A70" s="23"/>
      <c r="B70" s="23"/>
      <c r="C70" s="23"/>
      <c r="D70" s="23"/>
      <c r="E70" s="23"/>
      <c r="F70" s="23"/>
    </row>
    <row r="71" spans="1:6" ht="15" customHeight="1">
      <c r="A71" s="107"/>
      <c r="B71" s="107"/>
      <c r="C71" s="107"/>
      <c r="D71" s="107"/>
      <c r="E71" s="107"/>
      <c r="F71" s="107"/>
    </row>
    <row r="72" spans="1:6" ht="15.75" customHeight="1">
      <c r="A72" s="145" t="s">
        <v>214</v>
      </c>
      <c r="B72" s="145"/>
      <c r="C72" s="107"/>
      <c r="D72" s="126" t="s">
        <v>215</v>
      </c>
      <c r="E72" s="126"/>
      <c r="F72" s="126"/>
    </row>
    <row r="73" spans="1:6" ht="15.75">
      <c r="A73" s="52"/>
      <c r="B73" s="52"/>
      <c r="C73" s="52"/>
      <c r="D73" s="52"/>
      <c r="E73" s="52"/>
      <c r="F73" s="52"/>
    </row>
    <row r="81" spans="1:5" ht="12.75">
      <c r="A81" s="137" t="s">
        <v>42</v>
      </c>
      <c r="B81" s="137"/>
      <c r="C81" s="137"/>
      <c r="D81" s="137"/>
      <c r="E81" s="49"/>
    </row>
    <row r="82" spans="1:6" ht="12.75">
      <c r="A82" s="137" t="s">
        <v>44</v>
      </c>
      <c r="B82" s="137"/>
      <c r="C82" s="137"/>
      <c r="D82" s="137"/>
      <c r="E82" s="137"/>
      <c r="F82" s="137"/>
    </row>
    <row r="83" spans="1:5" ht="12.75">
      <c r="A83" s="49" t="s">
        <v>43</v>
      </c>
      <c r="B83" s="49"/>
      <c r="C83" s="49"/>
      <c r="D83" s="49"/>
      <c r="E83" s="49"/>
    </row>
    <row r="84" spans="1:5" ht="12.75">
      <c r="A84" s="136"/>
      <c r="B84" s="136"/>
      <c r="C84" s="136"/>
      <c r="D84" s="136"/>
      <c r="E84" s="54"/>
    </row>
  </sheetData>
  <sheetProtection/>
  <mergeCells count="25">
    <mergeCell ref="A2:F8"/>
    <mergeCell ref="C9:C10"/>
    <mergeCell ref="C12:C13"/>
    <mergeCell ref="E45:E47"/>
    <mergeCell ref="B9:B10"/>
    <mergeCell ref="D9:D10"/>
    <mergeCell ref="A30:A31"/>
    <mergeCell ref="F45:F47"/>
    <mergeCell ref="A12:A13"/>
    <mergeCell ref="E9:E10"/>
    <mergeCell ref="A84:D84"/>
    <mergeCell ref="A82:F82"/>
    <mergeCell ref="A81:D81"/>
    <mergeCell ref="A14:A17"/>
    <mergeCell ref="C45:C47"/>
    <mergeCell ref="A18:A27"/>
    <mergeCell ref="C52:C53"/>
    <mergeCell ref="A72:B72"/>
    <mergeCell ref="D72:F72"/>
    <mergeCell ref="F52:F53"/>
    <mergeCell ref="D45:D47"/>
    <mergeCell ref="D52:D53"/>
    <mergeCell ref="E52:E53"/>
    <mergeCell ref="B12:B13"/>
    <mergeCell ref="F12:F13"/>
  </mergeCells>
  <printOptions/>
  <pageMargins left="0.984251968503937" right="0.3937007874015748" top="0.3937007874015748" bottom="0.3937007874015748" header="0.5118110236220472" footer="0.5118110236220472"/>
  <pageSetup horizontalDpi="600" verticalDpi="600" orientation="portrait" paperSize="9" scale="88" r:id="rId2"/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09"/>
  <sheetViews>
    <sheetView view="pageBreakPreview" zoomScale="90" zoomScaleSheetLayoutView="90" zoomScalePageLayoutView="0" workbookViewId="0" topLeftCell="A70">
      <selection activeCell="F98" sqref="F98"/>
    </sheetView>
  </sheetViews>
  <sheetFormatPr defaultColWidth="9.00390625" defaultRowHeight="12.75"/>
  <cols>
    <col min="1" max="1" width="6.75390625" style="25" customWidth="1"/>
    <col min="2" max="2" width="69.25390625" style="26" customWidth="1"/>
    <col min="3" max="3" width="17.375" style="0" customWidth="1"/>
    <col min="4" max="4" width="14.625" style="0" customWidth="1"/>
    <col min="5" max="5" width="17.125" style="0" customWidth="1"/>
    <col min="6" max="6" width="17.25390625" style="0" customWidth="1"/>
    <col min="7" max="7" width="11.625" style="0" customWidth="1"/>
  </cols>
  <sheetData>
    <row r="1" ht="16.5" customHeight="1">
      <c r="G1" s="28" t="s">
        <v>38</v>
      </c>
    </row>
    <row r="2" spans="1:7" s="27" customFormat="1" ht="12.75" customHeight="1">
      <c r="A2" s="29"/>
      <c r="B2" s="160" t="s">
        <v>189</v>
      </c>
      <c r="C2" s="161"/>
      <c r="D2" s="161"/>
      <c r="E2" s="161"/>
      <c r="F2" s="161"/>
      <c r="G2" s="30"/>
    </row>
    <row r="3" spans="1:7" s="27" customFormat="1" ht="12.75" customHeight="1">
      <c r="A3" s="30"/>
      <c r="B3" s="161"/>
      <c r="C3" s="161"/>
      <c r="D3" s="161"/>
      <c r="E3" s="161"/>
      <c r="F3" s="161"/>
      <c r="G3" s="30"/>
    </row>
    <row r="4" spans="1:7" s="27" customFormat="1" ht="12.75" customHeight="1">
      <c r="A4" s="30"/>
      <c r="B4" s="161"/>
      <c r="C4" s="161"/>
      <c r="D4" s="161"/>
      <c r="E4" s="161"/>
      <c r="F4" s="161"/>
      <c r="G4" s="30"/>
    </row>
    <row r="5" spans="1:7" s="27" customFormat="1" ht="12.75" customHeight="1">
      <c r="A5" s="30"/>
      <c r="B5" s="161"/>
      <c r="C5" s="161"/>
      <c r="D5" s="161"/>
      <c r="E5" s="161"/>
      <c r="F5" s="161"/>
      <c r="G5" s="30"/>
    </row>
    <row r="6" spans="1:7" s="27" customFormat="1" ht="12.75" customHeight="1">
      <c r="A6" s="30"/>
      <c r="B6" s="161"/>
      <c r="C6" s="161"/>
      <c r="D6" s="161"/>
      <c r="E6" s="161"/>
      <c r="F6" s="161"/>
      <c r="G6" s="30"/>
    </row>
    <row r="7" spans="1:7" s="27" customFormat="1" ht="72" customHeight="1">
      <c r="A7" s="30"/>
      <c r="B7" s="161"/>
      <c r="C7" s="161"/>
      <c r="D7" s="161"/>
      <c r="E7" s="161"/>
      <c r="F7" s="161"/>
      <c r="G7" s="30"/>
    </row>
    <row r="8" spans="1:7" s="27" customFormat="1" ht="21.75" customHeight="1">
      <c r="A8" s="159" t="s">
        <v>18</v>
      </c>
      <c r="B8" s="162" t="s">
        <v>34</v>
      </c>
      <c r="C8" s="168" t="s">
        <v>81</v>
      </c>
      <c r="D8" s="169"/>
      <c r="E8" s="169"/>
      <c r="F8" s="163" t="s">
        <v>53</v>
      </c>
      <c r="G8" s="162" t="s">
        <v>35</v>
      </c>
    </row>
    <row r="9" spans="1:7" s="27" customFormat="1" ht="8.25" customHeight="1">
      <c r="A9" s="159"/>
      <c r="B9" s="162"/>
      <c r="C9" s="170"/>
      <c r="D9" s="171"/>
      <c r="E9" s="171"/>
      <c r="F9" s="164"/>
      <c r="G9" s="162"/>
    </row>
    <row r="10" spans="1:7" s="27" customFormat="1" ht="61.5" customHeight="1">
      <c r="A10" s="159"/>
      <c r="B10" s="162"/>
      <c r="C10" s="74" t="s">
        <v>84</v>
      </c>
      <c r="D10" s="74" t="s">
        <v>85</v>
      </c>
      <c r="E10" s="74" t="s">
        <v>86</v>
      </c>
      <c r="F10" s="165"/>
      <c r="G10" s="162"/>
    </row>
    <row r="11" spans="1:7" s="39" customFormat="1" ht="21" customHeight="1">
      <c r="A11" s="79" t="s">
        <v>4</v>
      </c>
      <c r="B11" s="59" t="s">
        <v>45</v>
      </c>
      <c r="C11" s="62">
        <f>C12+C13+C14+C15+C16+C17+C18+C19+C20</f>
        <v>2</v>
      </c>
      <c r="D11" s="62">
        <f>D12+D13+D14+D15+D16+D17+D18+D19+D20</f>
        <v>3</v>
      </c>
      <c r="E11" s="62">
        <f>E12+E13+E14+E15+E16+E17+E18+E19</f>
        <v>1</v>
      </c>
      <c r="F11" s="62">
        <f>F12+F13+F14+F15+F16+F17+F18+F19</f>
        <v>4</v>
      </c>
      <c r="G11" s="62">
        <f aca="true" t="shared" si="0" ref="G11:G21">C11+D11+F11</f>
        <v>9</v>
      </c>
    </row>
    <row r="12" spans="1:7" s="39" customFormat="1" ht="21" customHeight="1">
      <c r="A12" s="80" t="s">
        <v>36</v>
      </c>
      <c r="B12" s="70" t="s">
        <v>165</v>
      </c>
      <c r="C12" s="34"/>
      <c r="D12" s="34">
        <v>1</v>
      </c>
      <c r="E12" s="34"/>
      <c r="F12" s="34"/>
      <c r="G12" s="34">
        <f t="shared" si="0"/>
        <v>1</v>
      </c>
    </row>
    <row r="13" spans="1:7" s="39" customFormat="1" ht="21" customHeight="1">
      <c r="A13" s="80" t="s">
        <v>91</v>
      </c>
      <c r="B13" s="71" t="s">
        <v>207</v>
      </c>
      <c r="C13" s="35"/>
      <c r="D13" s="35"/>
      <c r="E13" s="35"/>
      <c r="F13" s="35">
        <v>2</v>
      </c>
      <c r="G13" s="35">
        <f t="shared" si="0"/>
        <v>2</v>
      </c>
    </row>
    <row r="14" spans="1:7" s="39" customFormat="1" ht="21" customHeight="1">
      <c r="A14" s="80" t="s">
        <v>92</v>
      </c>
      <c r="B14" s="71" t="s">
        <v>63</v>
      </c>
      <c r="C14" s="35">
        <v>1</v>
      </c>
      <c r="D14" s="35">
        <v>1</v>
      </c>
      <c r="E14" s="35">
        <v>1</v>
      </c>
      <c r="F14" s="35"/>
      <c r="G14" s="35">
        <f t="shared" si="0"/>
        <v>2</v>
      </c>
    </row>
    <row r="15" spans="1:7" s="39" customFormat="1" ht="21" customHeight="1">
      <c r="A15" s="80" t="s">
        <v>93</v>
      </c>
      <c r="B15" s="71" t="s">
        <v>65</v>
      </c>
      <c r="C15" s="35"/>
      <c r="D15" s="35">
        <v>1</v>
      </c>
      <c r="E15" s="35"/>
      <c r="F15" s="35"/>
      <c r="G15" s="35">
        <f t="shared" si="0"/>
        <v>1</v>
      </c>
    </row>
    <row r="16" spans="1:7" s="39" customFormat="1" ht="21" customHeight="1">
      <c r="A16" s="80" t="s">
        <v>94</v>
      </c>
      <c r="B16" s="71" t="s">
        <v>230</v>
      </c>
      <c r="C16" s="35"/>
      <c r="D16" s="35"/>
      <c r="E16" s="35"/>
      <c r="F16" s="35">
        <v>1</v>
      </c>
      <c r="G16" s="35">
        <f t="shared" si="0"/>
        <v>1</v>
      </c>
    </row>
    <row r="17" spans="1:7" s="39" customFormat="1" ht="21" customHeight="1">
      <c r="A17" s="80" t="s">
        <v>137</v>
      </c>
      <c r="B17" s="71" t="s">
        <v>216</v>
      </c>
      <c r="C17" s="35"/>
      <c r="D17" s="35"/>
      <c r="E17" s="35"/>
      <c r="F17" s="35"/>
      <c r="G17" s="35">
        <f t="shared" si="0"/>
        <v>0</v>
      </c>
    </row>
    <row r="18" spans="1:7" s="39" customFormat="1" ht="21" customHeight="1">
      <c r="A18" s="80" t="s">
        <v>138</v>
      </c>
      <c r="B18" s="71" t="s">
        <v>201</v>
      </c>
      <c r="C18" s="35">
        <v>1</v>
      </c>
      <c r="D18" s="35"/>
      <c r="E18" s="35"/>
      <c r="F18" s="35"/>
      <c r="G18" s="35">
        <f t="shared" si="0"/>
        <v>1</v>
      </c>
    </row>
    <row r="19" spans="1:7" s="39" customFormat="1" ht="21" customHeight="1">
      <c r="A19" s="80" t="s">
        <v>139</v>
      </c>
      <c r="B19" s="71" t="s">
        <v>231</v>
      </c>
      <c r="C19" s="35"/>
      <c r="D19" s="35"/>
      <c r="E19" s="35"/>
      <c r="F19" s="35">
        <v>1</v>
      </c>
      <c r="G19" s="35">
        <f t="shared" si="0"/>
        <v>1</v>
      </c>
    </row>
    <row r="20" spans="1:7" s="39" customFormat="1" ht="21" customHeight="1">
      <c r="A20" s="80" t="s">
        <v>213</v>
      </c>
      <c r="B20" s="71" t="s">
        <v>232</v>
      </c>
      <c r="C20" s="35"/>
      <c r="D20" s="35"/>
      <c r="E20" s="35"/>
      <c r="F20" s="35"/>
      <c r="G20" s="35">
        <f t="shared" si="0"/>
        <v>0</v>
      </c>
    </row>
    <row r="21" spans="1:7" s="39" customFormat="1" ht="21" customHeight="1">
      <c r="A21" s="81" t="s">
        <v>5</v>
      </c>
      <c r="B21" s="60" t="s">
        <v>46</v>
      </c>
      <c r="C21" s="61">
        <f>C22+C23+C24+C25+C26+C27+C28+C29+C30+C31</f>
        <v>9</v>
      </c>
      <c r="D21" s="61">
        <f>D22+D23+D24+D25+D26+D27+D28+D29+D30+D31</f>
        <v>1</v>
      </c>
      <c r="E21" s="61">
        <f>E22+E23+E24+E25+E26+E27+E28+E31</f>
        <v>2</v>
      </c>
      <c r="F21" s="61">
        <f>F22+F23+F24+F25+F26+F27+F28+F29+F30+F31</f>
        <v>13</v>
      </c>
      <c r="G21" s="61">
        <f t="shared" si="0"/>
        <v>23</v>
      </c>
    </row>
    <row r="22" spans="1:7" s="39" customFormat="1" ht="21" customHeight="1">
      <c r="A22" s="80" t="s">
        <v>37</v>
      </c>
      <c r="B22" s="71" t="s">
        <v>54</v>
      </c>
      <c r="C22" s="35"/>
      <c r="D22" s="35"/>
      <c r="E22" s="35"/>
      <c r="F22" s="35">
        <v>2</v>
      </c>
      <c r="G22" s="35">
        <f>C22+F22</f>
        <v>2</v>
      </c>
    </row>
    <row r="23" spans="1:7" s="39" customFormat="1" ht="24" customHeight="1">
      <c r="A23" s="80" t="s">
        <v>95</v>
      </c>
      <c r="B23" s="71" t="s">
        <v>233</v>
      </c>
      <c r="C23" s="35">
        <v>1</v>
      </c>
      <c r="D23" s="35"/>
      <c r="E23" s="35">
        <v>1</v>
      </c>
      <c r="F23" s="35"/>
      <c r="G23" s="35">
        <f aca="true" t="shared" si="1" ref="G23:G36">C23+D23+F23</f>
        <v>1</v>
      </c>
    </row>
    <row r="24" spans="1:7" s="39" customFormat="1" ht="21" customHeight="1">
      <c r="A24" s="80" t="s">
        <v>96</v>
      </c>
      <c r="B24" s="71" t="s">
        <v>191</v>
      </c>
      <c r="C24" s="35">
        <v>3</v>
      </c>
      <c r="D24" s="35">
        <v>1</v>
      </c>
      <c r="E24" s="35"/>
      <c r="F24" s="35"/>
      <c r="G24" s="35">
        <f t="shared" si="1"/>
        <v>4</v>
      </c>
    </row>
    <row r="25" spans="1:7" s="39" customFormat="1" ht="21" customHeight="1">
      <c r="A25" s="80" t="s">
        <v>97</v>
      </c>
      <c r="B25" s="71" t="s">
        <v>234</v>
      </c>
      <c r="C25" s="35"/>
      <c r="D25" s="35"/>
      <c r="E25" s="35"/>
      <c r="F25" s="35">
        <v>2</v>
      </c>
      <c r="G25" s="35">
        <f t="shared" si="1"/>
        <v>2</v>
      </c>
    </row>
    <row r="26" spans="1:7" s="39" customFormat="1" ht="21" customHeight="1">
      <c r="A26" s="80" t="s">
        <v>98</v>
      </c>
      <c r="B26" s="71" t="s">
        <v>194</v>
      </c>
      <c r="C26" s="35"/>
      <c r="D26" s="35"/>
      <c r="E26" s="35"/>
      <c r="F26" s="35">
        <v>1</v>
      </c>
      <c r="G26" s="35">
        <f t="shared" si="1"/>
        <v>1</v>
      </c>
    </row>
    <row r="27" spans="1:7" s="39" customFormat="1" ht="24" customHeight="1">
      <c r="A27" s="80" t="s">
        <v>100</v>
      </c>
      <c r="B27" s="71" t="s">
        <v>235</v>
      </c>
      <c r="C27" s="35"/>
      <c r="D27" s="35"/>
      <c r="E27" s="35"/>
      <c r="F27" s="35">
        <v>1</v>
      </c>
      <c r="G27" s="35">
        <f t="shared" si="1"/>
        <v>1</v>
      </c>
    </row>
    <row r="28" spans="1:7" s="39" customFormat="1" ht="24" customHeight="1">
      <c r="A28" s="80" t="s">
        <v>101</v>
      </c>
      <c r="B28" s="71" t="s">
        <v>190</v>
      </c>
      <c r="C28" s="35">
        <v>1</v>
      </c>
      <c r="D28" s="35"/>
      <c r="E28" s="35">
        <v>1</v>
      </c>
      <c r="F28" s="35"/>
      <c r="G28" s="35">
        <f t="shared" si="1"/>
        <v>1</v>
      </c>
    </row>
    <row r="29" spans="1:7" s="39" customFormat="1" ht="24" customHeight="1">
      <c r="A29" s="80" t="s">
        <v>180</v>
      </c>
      <c r="B29" s="71" t="s">
        <v>199</v>
      </c>
      <c r="C29" s="35"/>
      <c r="D29" s="35"/>
      <c r="E29" s="35"/>
      <c r="F29" s="35"/>
      <c r="G29" s="35">
        <f t="shared" si="1"/>
        <v>0</v>
      </c>
    </row>
    <row r="30" spans="1:7" s="39" customFormat="1" ht="24" customHeight="1">
      <c r="A30" s="119" t="s">
        <v>196</v>
      </c>
      <c r="B30" s="71" t="s">
        <v>222</v>
      </c>
      <c r="C30" s="35">
        <v>4</v>
      </c>
      <c r="D30" s="35"/>
      <c r="E30" s="35"/>
      <c r="F30" s="35">
        <v>4</v>
      </c>
      <c r="G30" s="35">
        <f t="shared" si="1"/>
        <v>8</v>
      </c>
    </row>
    <row r="31" spans="1:7" s="39" customFormat="1" ht="24" customHeight="1">
      <c r="A31" s="114" t="s">
        <v>221</v>
      </c>
      <c r="B31" s="71" t="s">
        <v>179</v>
      </c>
      <c r="C31" s="35"/>
      <c r="D31" s="35"/>
      <c r="E31" s="35"/>
      <c r="F31" s="35">
        <v>3</v>
      </c>
      <c r="G31" s="35">
        <f t="shared" si="1"/>
        <v>3</v>
      </c>
    </row>
    <row r="32" spans="1:7" s="39" customFormat="1" ht="21" customHeight="1">
      <c r="A32" s="79" t="s">
        <v>7</v>
      </c>
      <c r="B32" s="60" t="s">
        <v>47</v>
      </c>
      <c r="C32" s="61">
        <f>C33+C34+C35+C36+C37+C38+C39+C40+C41+C42+C43+C44+C45+C46+C47</f>
        <v>48</v>
      </c>
      <c r="D32" s="61">
        <f>D33+D34+D35+D36+D37+D38+D39+D40+D41+D42+D43+D44+D45+D46+D47+D48+D49+D50</f>
        <v>38</v>
      </c>
      <c r="E32" s="61">
        <f>E33+E34+E35+E36+E37+E38+E39+E40+E41+E42+E43+E44+E47</f>
        <v>14</v>
      </c>
      <c r="F32" s="61">
        <f>F33+F34+F35+F36+F37+F38+F39+F40+F41+F42+F43+F44+F45+F46+F47+F48+F49+F50</f>
        <v>25</v>
      </c>
      <c r="G32" s="61">
        <f t="shared" si="1"/>
        <v>111</v>
      </c>
    </row>
    <row r="33" spans="1:7" s="39" customFormat="1" ht="21" customHeight="1">
      <c r="A33" s="80" t="s">
        <v>102</v>
      </c>
      <c r="B33" s="71" t="s">
        <v>55</v>
      </c>
      <c r="C33" s="35">
        <v>4</v>
      </c>
      <c r="D33" s="35">
        <v>2</v>
      </c>
      <c r="E33" s="35"/>
      <c r="F33" s="35">
        <v>2</v>
      </c>
      <c r="G33" s="35">
        <f t="shared" si="1"/>
        <v>8</v>
      </c>
    </row>
    <row r="34" spans="1:7" s="39" customFormat="1" ht="21" customHeight="1">
      <c r="A34" s="80" t="s">
        <v>103</v>
      </c>
      <c r="B34" s="71" t="s">
        <v>177</v>
      </c>
      <c r="C34" s="35">
        <v>8</v>
      </c>
      <c r="D34" s="35">
        <v>3</v>
      </c>
      <c r="E34" s="35">
        <v>3</v>
      </c>
      <c r="F34" s="35">
        <v>5</v>
      </c>
      <c r="G34" s="35">
        <f t="shared" si="1"/>
        <v>16</v>
      </c>
    </row>
    <row r="35" spans="1:7" s="39" customFormat="1" ht="21" customHeight="1">
      <c r="A35" s="80" t="s">
        <v>104</v>
      </c>
      <c r="B35" s="71" t="s">
        <v>162</v>
      </c>
      <c r="C35" s="35">
        <v>3</v>
      </c>
      <c r="D35" s="35">
        <v>2</v>
      </c>
      <c r="E35" s="35">
        <v>5</v>
      </c>
      <c r="F35" s="35">
        <v>0</v>
      </c>
      <c r="G35" s="35">
        <f t="shared" si="1"/>
        <v>5</v>
      </c>
    </row>
    <row r="36" spans="1:7" s="39" customFormat="1" ht="21" customHeight="1">
      <c r="A36" s="80" t="s">
        <v>105</v>
      </c>
      <c r="B36" s="71" t="s">
        <v>236</v>
      </c>
      <c r="C36" s="35">
        <v>1</v>
      </c>
      <c r="D36" s="35">
        <v>1</v>
      </c>
      <c r="E36" s="35"/>
      <c r="F36" s="35">
        <v>2</v>
      </c>
      <c r="G36" s="35">
        <f t="shared" si="1"/>
        <v>4</v>
      </c>
    </row>
    <row r="37" spans="1:7" s="39" customFormat="1" ht="21" customHeight="1">
      <c r="A37" s="80" t="s">
        <v>106</v>
      </c>
      <c r="B37" s="71" t="s">
        <v>206</v>
      </c>
      <c r="C37" s="35"/>
      <c r="D37" s="35">
        <v>4</v>
      </c>
      <c r="E37" s="35"/>
      <c r="F37" s="35">
        <v>5</v>
      </c>
      <c r="G37" s="35">
        <f>C37+F37</f>
        <v>5</v>
      </c>
    </row>
    <row r="38" spans="1:7" s="39" customFormat="1" ht="21" customHeight="1">
      <c r="A38" s="82" t="s">
        <v>107</v>
      </c>
      <c r="B38" s="71" t="s">
        <v>175</v>
      </c>
      <c r="C38" s="35">
        <v>6</v>
      </c>
      <c r="D38" s="35">
        <v>2</v>
      </c>
      <c r="E38" s="35">
        <v>1</v>
      </c>
      <c r="F38" s="35">
        <v>2</v>
      </c>
      <c r="G38" s="35">
        <f aca="true" t="shared" si="2" ref="G38:G55">C38+D38+F38</f>
        <v>10</v>
      </c>
    </row>
    <row r="39" spans="1:7" s="39" customFormat="1" ht="21" customHeight="1">
      <c r="A39" s="82" t="s">
        <v>108</v>
      </c>
      <c r="B39" s="71" t="s">
        <v>64</v>
      </c>
      <c r="C39" s="35">
        <v>20</v>
      </c>
      <c r="D39" s="35">
        <v>10</v>
      </c>
      <c r="E39" s="35">
        <v>2</v>
      </c>
      <c r="F39" s="35"/>
      <c r="G39" s="35">
        <f t="shared" si="2"/>
        <v>30</v>
      </c>
    </row>
    <row r="40" spans="1:7" s="39" customFormat="1" ht="21" customHeight="1">
      <c r="A40" s="82" t="s">
        <v>109</v>
      </c>
      <c r="B40" s="71" t="s">
        <v>237</v>
      </c>
      <c r="C40" s="35"/>
      <c r="D40" s="35">
        <v>5</v>
      </c>
      <c r="E40" s="35">
        <v>1</v>
      </c>
      <c r="F40" s="35">
        <v>1</v>
      </c>
      <c r="G40" s="35">
        <f t="shared" si="2"/>
        <v>6</v>
      </c>
    </row>
    <row r="41" spans="1:7" s="39" customFormat="1" ht="21" customHeight="1">
      <c r="A41" s="82" t="s">
        <v>181</v>
      </c>
      <c r="B41" s="71" t="s">
        <v>198</v>
      </c>
      <c r="C41" s="35">
        <v>1</v>
      </c>
      <c r="D41" s="35">
        <v>2</v>
      </c>
      <c r="E41" s="35"/>
      <c r="F41" s="35">
        <v>1</v>
      </c>
      <c r="G41" s="35">
        <f t="shared" si="2"/>
        <v>4</v>
      </c>
    </row>
    <row r="42" spans="1:7" s="39" customFormat="1" ht="21" customHeight="1">
      <c r="A42" s="82" t="s">
        <v>182</v>
      </c>
      <c r="B42" s="71" t="s">
        <v>197</v>
      </c>
      <c r="C42" s="35">
        <v>1</v>
      </c>
      <c r="D42" s="35"/>
      <c r="E42" s="35">
        <v>1</v>
      </c>
      <c r="F42" s="35">
        <v>1</v>
      </c>
      <c r="G42" s="35">
        <f t="shared" si="2"/>
        <v>2</v>
      </c>
    </row>
    <row r="43" spans="1:7" s="39" customFormat="1" ht="21" customHeight="1">
      <c r="A43" s="82" t="s">
        <v>183</v>
      </c>
      <c r="B43" s="71" t="s">
        <v>205</v>
      </c>
      <c r="C43" s="35"/>
      <c r="D43" s="35">
        <v>1</v>
      </c>
      <c r="E43" s="35"/>
      <c r="F43" s="35">
        <v>2</v>
      </c>
      <c r="G43" s="35">
        <f t="shared" si="2"/>
        <v>3</v>
      </c>
    </row>
    <row r="44" spans="1:7" s="39" customFormat="1" ht="21" customHeight="1">
      <c r="A44" s="82" t="s">
        <v>184</v>
      </c>
      <c r="B44" s="71" t="s">
        <v>241</v>
      </c>
      <c r="C44" s="35">
        <v>2</v>
      </c>
      <c r="D44" s="35"/>
      <c r="E44" s="35">
        <v>1</v>
      </c>
      <c r="F44" s="35">
        <v>2</v>
      </c>
      <c r="G44" s="35">
        <f t="shared" si="2"/>
        <v>4</v>
      </c>
    </row>
    <row r="45" spans="1:7" s="39" customFormat="1" ht="21" customHeight="1">
      <c r="A45" s="82" t="s">
        <v>185</v>
      </c>
      <c r="B45" s="71" t="s">
        <v>225</v>
      </c>
      <c r="C45" s="35"/>
      <c r="D45" s="35">
        <v>1</v>
      </c>
      <c r="E45" s="35"/>
      <c r="F45" s="35">
        <v>1</v>
      </c>
      <c r="G45" s="35">
        <f t="shared" si="2"/>
        <v>2</v>
      </c>
    </row>
    <row r="46" spans="1:7" s="39" customFormat="1" ht="21" customHeight="1">
      <c r="A46" s="82" t="s">
        <v>223</v>
      </c>
      <c r="B46" s="71" t="s">
        <v>195</v>
      </c>
      <c r="C46" s="35">
        <v>2</v>
      </c>
      <c r="D46" s="35"/>
      <c r="E46" s="35"/>
      <c r="F46" s="35"/>
      <c r="G46" s="35">
        <f t="shared" si="2"/>
        <v>2</v>
      </c>
    </row>
    <row r="47" spans="1:7" s="39" customFormat="1" ht="21" customHeight="1">
      <c r="A47" s="82" t="s">
        <v>224</v>
      </c>
      <c r="B47" s="71" t="s">
        <v>242</v>
      </c>
      <c r="C47" s="35"/>
      <c r="D47" s="35">
        <v>1</v>
      </c>
      <c r="E47" s="35"/>
      <c r="F47" s="35"/>
      <c r="G47" s="35">
        <f>C47+D47+F47</f>
        <v>1</v>
      </c>
    </row>
    <row r="48" spans="1:7" s="39" customFormat="1" ht="21" customHeight="1">
      <c r="A48" s="82" t="s">
        <v>238</v>
      </c>
      <c r="B48" s="71" t="s">
        <v>243</v>
      </c>
      <c r="C48" s="35"/>
      <c r="D48" s="35">
        <v>2</v>
      </c>
      <c r="E48" s="35"/>
      <c r="F48" s="35"/>
      <c r="G48" s="35">
        <f>C48+D48+F48</f>
        <v>2</v>
      </c>
    </row>
    <row r="49" spans="1:7" s="39" customFormat="1" ht="21" customHeight="1">
      <c r="A49" s="82" t="s">
        <v>239</v>
      </c>
      <c r="B49" s="71" t="s">
        <v>244</v>
      </c>
      <c r="C49" s="35"/>
      <c r="D49" s="35">
        <v>1</v>
      </c>
      <c r="E49" s="35"/>
      <c r="F49" s="35"/>
      <c r="G49" s="35">
        <f>C49+D49+F49</f>
        <v>1</v>
      </c>
    </row>
    <row r="50" spans="1:7" s="39" customFormat="1" ht="21" customHeight="1">
      <c r="A50" s="122" t="s">
        <v>240</v>
      </c>
      <c r="B50" s="71" t="s">
        <v>245</v>
      </c>
      <c r="C50" s="35"/>
      <c r="D50" s="35">
        <v>1</v>
      </c>
      <c r="E50" s="35"/>
      <c r="F50" s="35">
        <v>1</v>
      </c>
      <c r="G50" s="35">
        <f>C50+D50+F50</f>
        <v>2</v>
      </c>
    </row>
    <row r="51" spans="1:7" s="39" customFormat="1" ht="21" customHeight="1">
      <c r="A51" s="79" t="s">
        <v>8</v>
      </c>
      <c r="B51" s="60" t="s">
        <v>48</v>
      </c>
      <c r="C51" s="61">
        <f>C52+C53</f>
        <v>2</v>
      </c>
      <c r="D51" s="61">
        <f>D52+D53+D54+D55</f>
        <v>2</v>
      </c>
      <c r="E51" s="61">
        <f>E52+E53+E54+E55</f>
        <v>0</v>
      </c>
      <c r="F51" s="61">
        <f>F52+F53+F54+F55</f>
        <v>1</v>
      </c>
      <c r="G51" s="61">
        <f t="shared" si="2"/>
        <v>5</v>
      </c>
    </row>
    <row r="52" spans="1:7" s="39" customFormat="1" ht="21" customHeight="1">
      <c r="A52" s="80" t="s">
        <v>110</v>
      </c>
      <c r="B52" s="72" t="s">
        <v>176</v>
      </c>
      <c r="C52" s="35">
        <v>1</v>
      </c>
      <c r="D52" s="35">
        <v>1</v>
      </c>
      <c r="E52" s="35"/>
      <c r="F52" s="35">
        <v>1</v>
      </c>
      <c r="G52" s="35">
        <f t="shared" si="2"/>
        <v>3</v>
      </c>
    </row>
    <row r="53" spans="1:7" s="39" customFormat="1" ht="21" customHeight="1">
      <c r="A53" s="80" t="s">
        <v>111</v>
      </c>
      <c r="B53" s="72" t="s">
        <v>246</v>
      </c>
      <c r="C53" s="35">
        <v>1</v>
      </c>
      <c r="D53" s="35"/>
      <c r="E53" s="35"/>
      <c r="F53" s="35"/>
      <c r="G53" s="35">
        <f t="shared" si="2"/>
        <v>1</v>
      </c>
    </row>
    <row r="54" spans="1:7" s="39" customFormat="1" ht="21" customHeight="1">
      <c r="A54" s="80" t="s">
        <v>178</v>
      </c>
      <c r="B54" s="72" t="s">
        <v>247</v>
      </c>
      <c r="C54" s="35"/>
      <c r="D54" s="35">
        <v>1</v>
      </c>
      <c r="E54" s="35"/>
      <c r="F54" s="35"/>
      <c r="G54" s="35">
        <f t="shared" si="2"/>
        <v>1</v>
      </c>
    </row>
    <row r="55" spans="1:7" s="39" customFormat="1" ht="23.25" customHeight="1">
      <c r="A55" s="80" t="s">
        <v>212</v>
      </c>
      <c r="B55" s="72" t="s">
        <v>248</v>
      </c>
      <c r="C55" s="35">
        <v>2</v>
      </c>
      <c r="D55" s="35"/>
      <c r="E55" s="35"/>
      <c r="F55" s="35"/>
      <c r="G55" s="35">
        <f t="shared" si="2"/>
        <v>2</v>
      </c>
    </row>
    <row r="56" spans="1:7" s="39" customFormat="1" ht="23.25" customHeight="1">
      <c r="A56" s="79" t="s">
        <v>49</v>
      </c>
      <c r="B56" s="60" t="s">
        <v>50</v>
      </c>
      <c r="C56" s="61">
        <f>C57+C73</f>
        <v>25</v>
      </c>
      <c r="D56" s="61">
        <f>D57+D73</f>
        <v>22</v>
      </c>
      <c r="E56" s="61">
        <f>E57+E73</f>
        <v>2</v>
      </c>
      <c r="F56" s="61">
        <f>F57+F73</f>
        <v>19</v>
      </c>
      <c r="G56" s="61">
        <f>G57+G73</f>
        <v>66</v>
      </c>
    </row>
    <row r="57" spans="1:7" s="39" customFormat="1" ht="21" customHeight="1">
      <c r="A57" s="83" t="s">
        <v>112</v>
      </c>
      <c r="B57" s="63" t="s">
        <v>59</v>
      </c>
      <c r="C57" s="64">
        <f>C58+C59+C60+C61+C62+C63+C64+C65+C66+C67+C68+C69+C70+C71+C72</f>
        <v>20</v>
      </c>
      <c r="D57" s="64">
        <f>D60+D61+D68+D70+D71</f>
        <v>6</v>
      </c>
      <c r="E57" s="64">
        <f>E58+E81+E59+E60+E61+E62+E63+E83+E65+E66+E68+E84</f>
        <v>0</v>
      </c>
      <c r="F57" s="64">
        <f>F58+F59+F60+F61+F65+F67+F69+F71</f>
        <v>13</v>
      </c>
      <c r="G57" s="64">
        <f aca="true" t="shared" si="3" ref="G57:G83">C57+D57+F57</f>
        <v>39</v>
      </c>
    </row>
    <row r="58" spans="1:7" s="39" customFormat="1" ht="21" customHeight="1">
      <c r="A58" s="80" t="s">
        <v>130</v>
      </c>
      <c r="B58" s="71" t="s">
        <v>56</v>
      </c>
      <c r="C58" s="35">
        <v>1</v>
      </c>
      <c r="D58" s="35"/>
      <c r="E58" s="35"/>
      <c r="F58" s="35">
        <v>5</v>
      </c>
      <c r="G58" s="35">
        <f t="shared" si="3"/>
        <v>6</v>
      </c>
    </row>
    <row r="59" spans="1:7" s="39" customFormat="1" ht="21" customHeight="1">
      <c r="A59" s="80" t="s">
        <v>114</v>
      </c>
      <c r="B59" s="71" t="s">
        <v>57</v>
      </c>
      <c r="C59" s="35"/>
      <c r="D59" s="35"/>
      <c r="E59" s="35"/>
      <c r="F59" s="35">
        <v>2</v>
      </c>
      <c r="G59" s="35">
        <f t="shared" si="3"/>
        <v>2</v>
      </c>
    </row>
    <row r="60" spans="1:7" s="39" customFormat="1" ht="21" customHeight="1">
      <c r="A60" s="80" t="s">
        <v>115</v>
      </c>
      <c r="B60" s="71" t="s">
        <v>200</v>
      </c>
      <c r="C60" s="35">
        <v>1</v>
      </c>
      <c r="D60" s="35">
        <v>1</v>
      </c>
      <c r="E60" s="35"/>
      <c r="F60" s="35">
        <v>1</v>
      </c>
      <c r="G60" s="35">
        <f t="shared" si="3"/>
        <v>3</v>
      </c>
    </row>
    <row r="61" spans="1:7" s="39" customFormat="1" ht="21" customHeight="1">
      <c r="A61" s="80" t="s">
        <v>116</v>
      </c>
      <c r="B61" s="71" t="s">
        <v>58</v>
      </c>
      <c r="C61" s="35">
        <v>4</v>
      </c>
      <c r="D61" s="35">
        <v>1</v>
      </c>
      <c r="E61" s="35"/>
      <c r="F61" s="35">
        <v>1</v>
      </c>
      <c r="G61" s="35">
        <f t="shared" si="3"/>
        <v>6</v>
      </c>
    </row>
    <row r="62" spans="1:7" s="39" customFormat="1" ht="21" customHeight="1">
      <c r="A62" s="80" t="s">
        <v>117</v>
      </c>
      <c r="B62" s="71" t="s">
        <v>193</v>
      </c>
      <c r="C62" s="35"/>
      <c r="D62" s="35"/>
      <c r="E62" s="35"/>
      <c r="F62" s="35"/>
      <c r="G62" s="35">
        <f t="shared" si="3"/>
        <v>0</v>
      </c>
    </row>
    <row r="63" spans="1:7" s="39" customFormat="1" ht="23.25" customHeight="1">
      <c r="A63" s="80" t="s">
        <v>118</v>
      </c>
      <c r="B63" s="71" t="s">
        <v>163</v>
      </c>
      <c r="C63" s="35"/>
      <c r="D63" s="35"/>
      <c r="E63" s="35"/>
      <c r="F63" s="35"/>
      <c r="G63" s="35">
        <f t="shared" si="3"/>
        <v>0</v>
      </c>
    </row>
    <row r="64" spans="1:7" s="39" customFormat="1" ht="21" customHeight="1">
      <c r="A64" s="118" t="s">
        <v>119</v>
      </c>
      <c r="B64" s="115" t="s">
        <v>174</v>
      </c>
      <c r="C64" s="116">
        <v>5</v>
      </c>
      <c r="D64" s="116"/>
      <c r="E64" s="116"/>
      <c r="F64" s="116"/>
      <c r="G64" s="116">
        <f t="shared" si="3"/>
        <v>5</v>
      </c>
    </row>
    <row r="65" spans="1:7" s="39" customFormat="1" ht="21" customHeight="1">
      <c r="A65" s="80" t="s">
        <v>120</v>
      </c>
      <c r="B65" s="71" t="s">
        <v>192</v>
      </c>
      <c r="C65" s="35">
        <v>7</v>
      </c>
      <c r="D65" s="35"/>
      <c r="E65" s="35"/>
      <c r="F65" s="35">
        <v>1</v>
      </c>
      <c r="G65" s="35">
        <f t="shared" si="3"/>
        <v>8</v>
      </c>
    </row>
    <row r="66" spans="1:7" s="39" customFormat="1" ht="21" customHeight="1">
      <c r="A66" s="84" t="s">
        <v>121</v>
      </c>
      <c r="B66" s="71" t="s">
        <v>135</v>
      </c>
      <c r="C66" s="35">
        <v>2</v>
      </c>
      <c r="D66" s="35"/>
      <c r="E66" s="35"/>
      <c r="F66" s="35"/>
      <c r="G66" s="35">
        <f t="shared" si="3"/>
        <v>2</v>
      </c>
    </row>
    <row r="67" spans="1:7" s="39" customFormat="1" ht="21" customHeight="1">
      <c r="A67" s="84" t="s">
        <v>122</v>
      </c>
      <c r="B67" s="71" t="s">
        <v>209</v>
      </c>
      <c r="C67" s="35"/>
      <c r="D67" s="35"/>
      <c r="E67" s="35"/>
      <c r="F67" s="35">
        <v>1</v>
      </c>
      <c r="G67" s="35">
        <f t="shared" si="3"/>
        <v>1</v>
      </c>
    </row>
    <row r="68" spans="1:7" s="39" customFormat="1" ht="21" customHeight="1">
      <c r="A68" s="108" t="s">
        <v>123</v>
      </c>
      <c r="B68" s="71" t="s">
        <v>249</v>
      </c>
      <c r="C68" s="35"/>
      <c r="D68" s="35">
        <v>1</v>
      </c>
      <c r="E68" s="35"/>
      <c r="F68" s="35"/>
      <c r="G68" s="35">
        <f t="shared" si="3"/>
        <v>1</v>
      </c>
    </row>
    <row r="69" spans="1:7" s="39" customFormat="1" ht="21" customHeight="1">
      <c r="A69" s="108" t="s">
        <v>211</v>
      </c>
      <c r="B69" s="71" t="s">
        <v>204</v>
      </c>
      <c r="C69" s="35"/>
      <c r="D69" s="35"/>
      <c r="E69" s="35"/>
      <c r="F69" s="35">
        <v>1</v>
      </c>
      <c r="G69" s="35">
        <f t="shared" si="3"/>
        <v>1</v>
      </c>
    </row>
    <row r="70" spans="1:7" s="39" customFormat="1" ht="21" customHeight="1">
      <c r="A70" s="108" t="s">
        <v>218</v>
      </c>
      <c r="B70" s="71" t="s">
        <v>250</v>
      </c>
      <c r="C70" s="35"/>
      <c r="D70" s="35">
        <v>1</v>
      </c>
      <c r="E70" s="35"/>
      <c r="F70" s="35"/>
      <c r="G70" s="35">
        <f t="shared" si="3"/>
        <v>1</v>
      </c>
    </row>
    <row r="71" spans="1:7" s="39" customFormat="1" ht="21" customHeight="1">
      <c r="A71" s="108" t="s">
        <v>220</v>
      </c>
      <c r="B71" s="71" t="s">
        <v>227</v>
      </c>
      <c r="C71" s="35"/>
      <c r="D71" s="35">
        <v>2</v>
      </c>
      <c r="E71" s="35"/>
      <c r="F71" s="35">
        <v>1</v>
      </c>
      <c r="G71" s="35">
        <f t="shared" si="3"/>
        <v>3</v>
      </c>
    </row>
    <row r="72" spans="1:7" s="39" customFormat="1" ht="21" customHeight="1">
      <c r="A72" s="108" t="s">
        <v>226</v>
      </c>
      <c r="B72" s="117" t="s">
        <v>210</v>
      </c>
      <c r="C72" s="35"/>
      <c r="D72" s="35"/>
      <c r="E72" s="35"/>
      <c r="F72" s="35"/>
      <c r="G72" s="35">
        <f t="shared" si="3"/>
        <v>0</v>
      </c>
    </row>
    <row r="73" spans="1:7" s="39" customFormat="1" ht="21" customHeight="1">
      <c r="A73" s="83" t="s">
        <v>113</v>
      </c>
      <c r="B73" s="63" t="s">
        <v>60</v>
      </c>
      <c r="C73" s="64">
        <f>C74+C75+C76+C77+C78+C79+C80+C81+C82+C83+C84</f>
        <v>5</v>
      </c>
      <c r="D73" s="64">
        <f>D74+D75+D76+D77+D78+D79+D80+D81+D82+D83+D84+D85+D86</f>
        <v>16</v>
      </c>
      <c r="E73" s="64">
        <v>2</v>
      </c>
      <c r="F73" s="64">
        <f>F74+F75+F76+F77+F78+F79+F80+F81+F82+F83+F84+F85+F86</f>
        <v>6</v>
      </c>
      <c r="G73" s="64">
        <f t="shared" si="3"/>
        <v>27</v>
      </c>
    </row>
    <row r="74" spans="1:7" s="39" customFormat="1" ht="21" customHeight="1">
      <c r="A74" s="84" t="s">
        <v>124</v>
      </c>
      <c r="B74" s="71" t="s">
        <v>134</v>
      </c>
      <c r="C74" s="35"/>
      <c r="D74" s="35">
        <v>1</v>
      </c>
      <c r="E74" s="35"/>
      <c r="F74" s="35">
        <v>2</v>
      </c>
      <c r="G74" s="35">
        <f t="shared" si="3"/>
        <v>3</v>
      </c>
    </row>
    <row r="75" spans="1:7" s="39" customFormat="1" ht="21" customHeight="1">
      <c r="A75" s="84" t="s">
        <v>125</v>
      </c>
      <c r="B75" s="71" t="s">
        <v>57</v>
      </c>
      <c r="C75" s="35"/>
      <c r="D75" s="35"/>
      <c r="E75" s="35"/>
      <c r="F75" s="35">
        <v>1</v>
      </c>
      <c r="G75" s="35">
        <f t="shared" si="3"/>
        <v>1</v>
      </c>
    </row>
    <row r="76" spans="1:7" s="39" customFormat="1" ht="21" customHeight="1">
      <c r="A76" s="84" t="s">
        <v>126</v>
      </c>
      <c r="B76" s="71" t="s">
        <v>164</v>
      </c>
      <c r="C76" s="35"/>
      <c r="D76" s="35">
        <v>2</v>
      </c>
      <c r="E76" s="35"/>
      <c r="F76" s="35"/>
      <c r="G76" s="35">
        <f t="shared" si="3"/>
        <v>2</v>
      </c>
    </row>
    <row r="77" spans="1:7" s="39" customFormat="1" ht="21" customHeight="1">
      <c r="A77" s="84" t="s">
        <v>127</v>
      </c>
      <c r="B77" s="71" t="s">
        <v>186</v>
      </c>
      <c r="C77" s="35">
        <v>2</v>
      </c>
      <c r="D77" s="35">
        <v>1</v>
      </c>
      <c r="E77" s="35"/>
      <c r="F77" s="35"/>
      <c r="G77" s="35">
        <f t="shared" si="3"/>
        <v>3</v>
      </c>
    </row>
    <row r="78" spans="1:7" s="39" customFormat="1" ht="21" customHeight="1">
      <c r="A78" s="84" t="s">
        <v>128</v>
      </c>
      <c r="B78" s="71" t="s">
        <v>253</v>
      </c>
      <c r="C78" s="35"/>
      <c r="D78" s="35"/>
      <c r="E78" s="35"/>
      <c r="F78" s="35">
        <v>2</v>
      </c>
      <c r="G78" s="35">
        <f t="shared" si="3"/>
        <v>2</v>
      </c>
    </row>
    <row r="79" spans="1:7" s="39" customFormat="1" ht="21" customHeight="1">
      <c r="A79" s="84" t="s">
        <v>129</v>
      </c>
      <c r="B79" s="71" t="s">
        <v>254</v>
      </c>
      <c r="C79" s="35">
        <v>1</v>
      </c>
      <c r="D79" s="35"/>
      <c r="E79" s="35"/>
      <c r="F79" s="35"/>
      <c r="G79" s="35">
        <f t="shared" si="3"/>
        <v>1</v>
      </c>
    </row>
    <row r="80" spans="1:7" s="39" customFormat="1" ht="21" customHeight="1">
      <c r="A80" s="84" t="s">
        <v>202</v>
      </c>
      <c r="B80" s="71" t="s">
        <v>166</v>
      </c>
      <c r="C80" s="35"/>
      <c r="D80" s="35">
        <v>6</v>
      </c>
      <c r="E80" s="35"/>
      <c r="F80" s="35"/>
      <c r="G80" s="35">
        <f t="shared" si="3"/>
        <v>6</v>
      </c>
    </row>
    <row r="81" spans="1:7" s="39" customFormat="1" ht="21" customHeight="1">
      <c r="A81" s="80" t="s">
        <v>203</v>
      </c>
      <c r="B81" s="71" t="s">
        <v>255</v>
      </c>
      <c r="C81" s="35">
        <v>1</v>
      </c>
      <c r="D81" s="35">
        <v>1</v>
      </c>
      <c r="E81" s="35"/>
      <c r="F81" s="35"/>
      <c r="G81" s="35">
        <f t="shared" si="3"/>
        <v>2</v>
      </c>
    </row>
    <row r="82" spans="1:7" s="39" customFormat="1" ht="21" customHeight="1">
      <c r="A82" s="80" t="s">
        <v>208</v>
      </c>
      <c r="B82" s="71" t="s">
        <v>256</v>
      </c>
      <c r="C82" s="35"/>
      <c r="D82" s="35">
        <v>1</v>
      </c>
      <c r="E82" s="35"/>
      <c r="F82" s="35"/>
      <c r="G82" s="35">
        <f t="shared" si="3"/>
        <v>1</v>
      </c>
    </row>
    <row r="83" spans="1:7" s="39" customFormat="1" ht="21.75" customHeight="1">
      <c r="A83" s="80" t="s">
        <v>217</v>
      </c>
      <c r="B83" s="71" t="s">
        <v>257</v>
      </c>
      <c r="C83" s="35">
        <v>1</v>
      </c>
      <c r="D83" s="35"/>
      <c r="E83" s="35"/>
      <c r="F83" s="35">
        <v>1</v>
      </c>
      <c r="G83" s="35">
        <f t="shared" si="3"/>
        <v>2</v>
      </c>
    </row>
    <row r="84" spans="1:7" s="39" customFormat="1" ht="18" customHeight="1">
      <c r="A84" s="80" t="s">
        <v>219</v>
      </c>
      <c r="B84" s="115" t="s">
        <v>258</v>
      </c>
      <c r="C84" s="35"/>
      <c r="D84" s="35">
        <v>1</v>
      </c>
      <c r="E84" s="35"/>
      <c r="F84" s="35"/>
      <c r="G84" s="35">
        <f>C84+D84+F84</f>
        <v>1</v>
      </c>
    </row>
    <row r="85" spans="1:7" s="39" customFormat="1" ht="24" customHeight="1">
      <c r="A85" s="80" t="s">
        <v>251</v>
      </c>
      <c r="B85" s="14" t="s">
        <v>259</v>
      </c>
      <c r="C85" s="35"/>
      <c r="D85" s="35">
        <v>1</v>
      </c>
      <c r="E85" s="35"/>
      <c r="F85" s="35"/>
      <c r="G85" s="35">
        <f>C85+D85+F85</f>
        <v>1</v>
      </c>
    </row>
    <row r="86" spans="1:7" s="39" customFormat="1" ht="21" customHeight="1">
      <c r="A86" s="124" t="s">
        <v>252</v>
      </c>
      <c r="B86" s="115" t="s">
        <v>260</v>
      </c>
      <c r="C86" s="123"/>
      <c r="D86" s="125">
        <v>2</v>
      </c>
      <c r="E86" s="125">
        <v>2</v>
      </c>
      <c r="F86" s="125"/>
      <c r="G86" s="125">
        <f>C86+D86+F86</f>
        <v>2</v>
      </c>
    </row>
    <row r="87" spans="1:7" s="39" customFormat="1" ht="21" customHeight="1">
      <c r="A87" s="85"/>
      <c r="B87" s="65" t="s">
        <v>61</v>
      </c>
      <c r="C87" s="61">
        <v>87</v>
      </c>
      <c r="D87" s="61">
        <v>65</v>
      </c>
      <c r="E87" s="61">
        <f>E56+E51+E32+E21+E11</f>
        <v>19</v>
      </c>
      <c r="F87" s="61">
        <f>F56+F51+F32+F21+F11</f>
        <v>62</v>
      </c>
      <c r="G87" s="61">
        <f>G56+G51+G32+G21+G11</f>
        <v>214</v>
      </c>
    </row>
    <row r="88" spans="1:7" s="39" customFormat="1" ht="21" customHeight="1">
      <c r="A88" s="83" t="s">
        <v>99</v>
      </c>
      <c r="B88" s="36" t="s">
        <v>39</v>
      </c>
      <c r="C88" s="35"/>
      <c r="D88" s="35"/>
      <c r="E88" s="35"/>
      <c r="F88" s="35"/>
      <c r="G88" s="35"/>
    </row>
    <row r="89" spans="1:7" s="39" customFormat="1" ht="21" customHeight="1">
      <c r="A89" s="80" t="s">
        <v>66</v>
      </c>
      <c r="B89" s="71" t="s">
        <v>52</v>
      </c>
      <c r="C89" s="35">
        <v>32</v>
      </c>
      <c r="D89" s="35">
        <v>10</v>
      </c>
      <c r="E89" s="35">
        <v>3</v>
      </c>
      <c r="F89" s="35">
        <v>5</v>
      </c>
      <c r="G89" s="35">
        <f aca="true" t="shared" si="4" ref="G89:G94">C89+D89+F89</f>
        <v>47</v>
      </c>
    </row>
    <row r="90" spans="1:7" s="39" customFormat="1" ht="21" customHeight="1">
      <c r="A90" s="80" t="s">
        <v>67</v>
      </c>
      <c r="B90" s="71" t="s">
        <v>51</v>
      </c>
      <c r="C90" s="35">
        <v>4</v>
      </c>
      <c r="D90" s="35">
        <v>1</v>
      </c>
      <c r="E90" s="35">
        <v>2</v>
      </c>
      <c r="F90" s="35">
        <v>2</v>
      </c>
      <c r="G90" s="35">
        <f t="shared" si="4"/>
        <v>7</v>
      </c>
    </row>
    <row r="91" spans="1:7" s="39" customFormat="1" ht="21" customHeight="1">
      <c r="A91" s="80" t="s">
        <v>68</v>
      </c>
      <c r="B91" s="71" t="s">
        <v>82</v>
      </c>
      <c r="C91" s="35">
        <v>37</v>
      </c>
      <c r="D91" s="35">
        <v>42</v>
      </c>
      <c r="E91" s="35">
        <v>11</v>
      </c>
      <c r="F91" s="35">
        <v>52</v>
      </c>
      <c r="G91" s="35">
        <f t="shared" si="4"/>
        <v>131</v>
      </c>
    </row>
    <row r="92" spans="1:7" s="39" customFormat="1" ht="21" customHeight="1">
      <c r="A92" s="80" t="s">
        <v>69</v>
      </c>
      <c r="B92" s="71" t="s">
        <v>187</v>
      </c>
      <c r="C92" s="35">
        <v>0</v>
      </c>
      <c r="D92" s="35">
        <v>0</v>
      </c>
      <c r="E92" s="35">
        <v>0</v>
      </c>
      <c r="F92" s="35">
        <v>0</v>
      </c>
      <c r="G92" s="35">
        <v>0</v>
      </c>
    </row>
    <row r="93" spans="1:7" s="39" customFormat="1" ht="21" customHeight="1">
      <c r="A93" s="80" t="s">
        <v>70</v>
      </c>
      <c r="B93" s="71" t="s">
        <v>73</v>
      </c>
      <c r="C93" s="35">
        <v>0</v>
      </c>
      <c r="D93" s="35">
        <v>0</v>
      </c>
      <c r="E93" s="35">
        <v>0</v>
      </c>
      <c r="F93" s="35">
        <v>0</v>
      </c>
      <c r="G93" s="35">
        <v>0</v>
      </c>
    </row>
    <row r="94" spans="1:7" s="39" customFormat="1" ht="21" customHeight="1">
      <c r="A94" s="80" t="s">
        <v>71</v>
      </c>
      <c r="B94" s="71" t="s">
        <v>83</v>
      </c>
      <c r="C94" s="35">
        <v>14</v>
      </c>
      <c r="D94" s="35">
        <v>12</v>
      </c>
      <c r="E94" s="35">
        <v>3</v>
      </c>
      <c r="F94" s="35">
        <v>3</v>
      </c>
      <c r="G94" s="35">
        <f t="shared" si="4"/>
        <v>29</v>
      </c>
    </row>
    <row r="95" spans="1:7" s="39" customFormat="1" ht="21" customHeight="1">
      <c r="A95" s="86" t="s">
        <v>72</v>
      </c>
      <c r="B95" s="73" t="s">
        <v>188</v>
      </c>
      <c r="C95" s="35">
        <v>0</v>
      </c>
      <c r="D95" s="58">
        <v>0</v>
      </c>
      <c r="E95" s="35">
        <v>0</v>
      </c>
      <c r="F95" s="58">
        <v>0</v>
      </c>
      <c r="G95" s="58">
        <v>0</v>
      </c>
    </row>
    <row r="96" spans="1:7" s="39" customFormat="1" ht="21" customHeight="1">
      <c r="A96" s="66"/>
      <c r="B96" s="65" t="s">
        <v>62</v>
      </c>
      <c r="C96" s="61">
        <f>C89+C90+C91+C92+C93+C94+C95</f>
        <v>87</v>
      </c>
      <c r="D96" s="61">
        <f>D89+D90+D91+D92+D93+D94</f>
        <v>65</v>
      </c>
      <c r="E96" s="61">
        <f>E89+E90+E91+E92+E93+E94</f>
        <v>19</v>
      </c>
      <c r="F96" s="61">
        <f>F89+F90+F91+F92+F93+F94+F95</f>
        <v>62</v>
      </c>
      <c r="G96" s="61">
        <f>C96+D96+F96</f>
        <v>214</v>
      </c>
    </row>
    <row r="97" spans="1:2" s="39" customFormat="1" ht="21" customHeight="1">
      <c r="A97" s="37"/>
      <c r="B97" s="38"/>
    </row>
    <row r="98" spans="1:7" s="27" customFormat="1" ht="20.25" customHeight="1">
      <c r="A98" s="37"/>
      <c r="B98" s="38"/>
      <c r="C98" s="39"/>
      <c r="D98" s="39"/>
      <c r="E98" s="39"/>
      <c r="F98" s="39"/>
      <c r="G98" s="39"/>
    </row>
    <row r="99" spans="1:7" s="27" customFormat="1" ht="21" customHeight="1">
      <c r="A99" s="110"/>
      <c r="B99" s="111"/>
      <c r="C99" s="39"/>
      <c r="D99" s="39"/>
      <c r="E99" s="39"/>
      <c r="F99" s="39"/>
      <c r="G99" s="39"/>
    </row>
    <row r="100" spans="1:7" s="27" customFormat="1" ht="21.75">
      <c r="A100" s="111" t="s">
        <v>214</v>
      </c>
      <c r="B100" s="111"/>
      <c r="C100" s="109"/>
      <c r="D100" s="109"/>
      <c r="E100" s="166" t="s">
        <v>215</v>
      </c>
      <c r="F100" s="166"/>
      <c r="G100" s="167"/>
    </row>
    <row r="101" spans="1:7" s="27" customFormat="1" ht="20.25">
      <c r="A101" s="113"/>
      <c r="B101" s="113"/>
      <c r="C101" s="39"/>
      <c r="D101" s="39"/>
      <c r="E101" s="39"/>
      <c r="F101" s="39"/>
      <c r="G101" s="39"/>
    </row>
    <row r="102" spans="1:7" s="27" customFormat="1" ht="20.25">
      <c r="A102" s="112"/>
      <c r="B102" s="112"/>
      <c r="C102" s="40"/>
      <c r="D102" s="40"/>
      <c r="E102" s="40"/>
      <c r="F102" s="40"/>
      <c r="G102" s="53"/>
    </row>
    <row r="103" spans="1:2" s="27" customFormat="1" ht="18">
      <c r="A103" s="31"/>
      <c r="B103" s="32"/>
    </row>
    <row r="104" spans="1:2" s="27" customFormat="1" ht="18">
      <c r="A104" s="31"/>
      <c r="B104" s="32"/>
    </row>
    <row r="105" spans="1:7" s="33" customFormat="1" ht="21" customHeight="1">
      <c r="A105" s="31"/>
      <c r="B105" s="32"/>
      <c r="C105" s="27"/>
      <c r="D105" s="27"/>
      <c r="E105" s="27"/>
      <c r="F105" s="27"/>
      <c r="G105" s="27"/>
    </row>
    <row r="106" spans="1:2" s="27" customFormat="1" ht="18">
      <c r="A106" s="31"/>
      <c r="B106" s="32"/>
    </row>
    <row r="107" spans="1:7" s="27" customFormat="1" ht="18">
      <c r="A107" s="25"/>
      <c r="B107" s="26"/>
      <c r="C107"/>
      <c r="D107"/>
      <c r="E107"/>
      <c r="F107"/>
      <c r="G107"/>
    </row>
    <row r="108" spans="1:7" s="27" customFormat="1" ht="18">
      <c r="A108" s="25"/>
      <c r="B108" s="26"/>
      <c r="C108"/>
      <c r="D108"/>
      <c r="E108"/>
      <c r="F108"/>
      <c r="G108"/>
    </row>
    <row r="109" spans="1:7" s="27" customFormat="1" ht="18">
      <c r="A109" s="25"/>
      <c r="B109" s="26"/>
      <c r="C109"/>
      <c r="D109"/>
      <c r="E109"/>
      <c r="F109"/>
      <c r="G109"/>
    </row>
  </sheetData>
  <sheetProtection/>
  <mergeCells count="7">
    <mergeCell ref="A8:A10"/>
    <mergeCell ref="B2:F7"/>
    <mergeCell ref="G8:G10"/>
    <mergeCell ref="B8:B10"/>
    <mergeCell ref="F8:F10"/>
    <mergeCell ref="E100:G100"/>
    <mergeCell ref="C8:E9"/>
  </mergeCells>
  <printOptions/>
  <pageMargins left="0.3937007874015748" right="0" top="0.1968503937007874" bottom="0.3937007874015748" header="0.5118110236220472" footer="0.5118110236220472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Максимчук</dc:creator>
  <cp:keywords/>
  <dc:description/>
  <cp:lastModifiedBy>Ягафарова Олеся Геннадьевна</cp:lastModifiedBy>
  <cp:lastPrinted>2024-01-03T06:29:59Z</cp:lastPrinted>
  <dcterms:created xsi:type="dcterms:W3CDTF">2008-10-21T03:56:09Z</dcterms:created>
  <dcterms:modified xsi:type="dcterms:W3CDTF">2024-04-15T07:30:40Z</dcterms:modified>
  <cp:category/>
  <cp:version/>
  <cp:contentType/>
  <cp:contentStatus/>
</cp:coreProperties>
</file>