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90" yWindow="735" windowWidth="12810" windowHeight="10965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'Лист1'!$A$1:$N$121</definedName>
  </definedNames>
  <calcPr fullCalcOnLoad="1"/>
</workbook>
</file>

<file path=xl/sharedStrings.xml><?xml version="1.0" encoding="utf-8"?>
<sst xmlns="http://schemas.openxmlformats.org/spreadsheetml/2006/main" count="324" uniqueCount="249">
  <si>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</si>
  <si>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</si>
  <si>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</si>
  <si>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</si>
  <si>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</si>
  <si>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</si>
  <si>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</si>
  <si>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</si>
  <si>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</si>
  <si>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</si>
  <si>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</si>
  <si>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</si>
  <si>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</si>
  <si>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</si>
  <si>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</si>
  <si>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</si>
  <si>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</si>
  <si>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</si>
  <si>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</si>
  <si>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</si>
  <si>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</si>
  <si>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</si>
  <si>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</si>
  <si>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</si>
  <si>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</si>
  <si>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</si>
  <si>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</si>
  <si>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</si>
  <si>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</si>
  <si>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</si>
  <si>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</si>
  <si>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</si>
  <si>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</si>
  <si>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</si>
  <si>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</si>
  <si>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</si>
  <si>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</si>
  <si>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</si>
  <si>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</si>
  <si>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</si>
  <si>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</si>
  <si>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</si>
  <si>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</si>
  <si>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</si>
  <si>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</si>
  <si>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</si>
  <si>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</si>
  <si>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</si>
  <si>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</si>
  <si>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</si>
  <si>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</si>
  <si>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</si>
  <si>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</si>
  <si>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</si>
  <si>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</si>
  <si>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</si>
  <si>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</si>
  <si>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</si>
  <si>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</si>
  <si>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</si>
  <si>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</si>
  <si>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</si>
  <si>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</si>
  <si>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</si>
  <si>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</si>
  <si>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</si>
  <si>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</si>
  <si>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</si>
  <si>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</si>
  <si>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</si>
  <si>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</si>
  <si>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</si>
  <si>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</si>
  <si>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</si>
  <si>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</si>
  <si>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</si>
  <si>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</si>
  <si>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</si>
  <si>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</si>
  <si>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</si>
  <si>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</si>
  <si>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</si>
  <si>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</si>
  <si>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</si>
  <si>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</si>
  <si>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</si>
  <si>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</si>
  <si>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</si>
  <si>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</si>
  <si>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</si>
  <si>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</si>
  <si>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</si>
  <si>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</si>
  <si>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</si>
  <si>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</si>
  <si>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</si>
  <si>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</si>
  <si>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</si>
  <si>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</si>
  <si>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</si>
  <si>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</si>
  <si>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</si>
  <si>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</si>
  <si>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</si>
  <si>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</si>
  <si>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</si>
  <si>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</si>
  <si>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</si>
  <si>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</si>
  <si>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</si>
  <si>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</si>
  <si>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</si>
  <si>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</si>
  <si>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</si>
  <si>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</si>
  <si>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</si>
  <si>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</si>
  <si>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</si>
  <si>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</si>
  <si>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</si>
  <si>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</si>
  <si>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</si>
  <si>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</si>
  <si>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</si>
  <si>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</si>
  <si>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</si>
  <si>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</si>
  <si>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</si>
  <si>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</si>
  <si>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</si>
  <si>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</si>
  <si>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</si>
  <si>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</si>
  <si>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</si>
  <si>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</si>
  <si>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</si>
  <si>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</si>
  <si>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</si>
  <si>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</si>
  <si>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</si>
  <si>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</si>
  <si>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</si>
  <si>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</si>
  <si>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</si>
  <si>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</si>
  <si>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</si>
  <si>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</si>
  <si>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</si>
  <si>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</si>
  <si>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</si>
  <si>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</si>
  <si>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</si>
  <si>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</si>
  <si>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</si>
  <si>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</si>
  <si>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</si>
  <si>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</si>
  <si>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</si>
  <si>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</si>
  <si>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</si>
  <si>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</si>
  <si>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</si>
  <si>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</si>
  <si>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</si>
  <si>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</si>
  <si>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</si>
  <si>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</si>
  <si>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</si>
  <si>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</si>
  <si>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</si>
  <si>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</si>
  <si>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</si>
  <si>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</si>
  <si>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</si>
  <si>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</si>
  <si>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</si>
  <si>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</si>
  <si>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</si>
  <si>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</si>
  <si>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</si>
  <si>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</si>
  <si>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</si>
  <si>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</si>
  <si>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</si>
  <si>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</si>
  <si>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</si>
  <si>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</si>
  <si>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</si>
  <si>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</si>
  <si>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</si>
  <si>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</si>
  <si>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</si>
  <si>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</si>
  <si>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</si>
  <si>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</si>
  <si>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</si>
  <si>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</si>
  <si>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</si>
  <si>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</si>
  <si>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</si>
  <si>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</si>
  <si>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</si>
  <si>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</si>
  <si>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</si>
  <si>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</si>
  <si>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</si>
  <si>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</si>
  <si>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</si>
  <si>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</si>
  <si>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</si>
  <si>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</si>
  <si>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</si>
  <si>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</si>
  <si>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</si>
  <si>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</si>
  <si>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</si>
  <si>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</si>
  <si>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</si>
  <si>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</si>
  <si>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</si>
  <si>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</si>
  <si>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</si>
  <si>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 xml:space="preserve"> 2013 год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</si>
  <si>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</si>
  <si>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</si>
  <si>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</si>
  <si>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</si>
  <si>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</si>
  <si>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</si>
  <si>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 xml:space="preserve"> 2014 год</t>
  </si>
  <si>
    <r>
      <t>Темп роста 2014 года к 2013 году, %</t>
    </r>
    <r>
      <rPr>
        <vertAlign val="superscript"/>
        <sz val="18"/>
        <rFont val="Times New Roman Cyr"/>
        <family val="0"/>
      </rPr>
      <t>1</t>
    </r>
  </si>
  <si>
    <r>
      <t>Темп роста 2013 года к   2012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</si>
  <si>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r>
      <t xml:space="preserve">  </t>
    </r>
    <r>
      <rPr>
        <vertAlign val="superscript"/>
        <sz val="18"/>
        <rFont val="Times New Roman"/>
        <family val="1"/>
      </rPr>
      <t xml:space="preserve">1 </t>
    </r>
    <r>
      <rPr>
        <sz val="18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</si>
  <si>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r>
      <t xml:space="preserve">    3 </t>
    </r>
    <r>
      <rPr>
        <sz val="18"/>
        <rFont val="Times New Roman Cyr"/>
        <family val="0"/>
      </rPr>
      <t>- для муниципальных районов</t>
    </r>
  </si>
  <si>
    <r>
      <t xml:space="preserve">   2 </t>
    </r>
    <r>
      <rPr>
        <sz val="18"/>
        <rFont val="Times New Roman Cyr"/>
        <family val="0"/>
      </rPr>
      <t>- по состоянию на 01.01.2015</t>
    </r>
  </si>
  <si>
    <t>Оценка 2015 год</t>
  </si>
  <si>
    <t>Темп роста  2015 года к 2014 году, %1</t>
  </si>
  <si>
    <t>Прибыль прибыльных предприятий*</t>
  </si>
  <si>
    <t>Кредиторская задолженность*</t>
  </si>
  <si>
    <t>Дебиторская задолженность*</t>
  </si>
  <si>
    <t>4,7 раза</t>
  </si>
  <si>
    <t xml:space="preserve"> </t>
  </si>
  <si>
    <t>Количество транспортных средств в собственности граждан, зарегистрированных в установленном порядке, состоящих на учете **</t>
  </si>
  <si>
    <t>** - В связи с переводом РЭГ ОГИБДД ОМВД России по городу Югорску нановую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</si>
  <si>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в 2,2 раза</t>
  </si>
  <si>
    <t>социально-экономического развития МО город Югорск за 2015 год</t>
  </si>
  <si>
    <t>в 5,3 р.</t>
  </si>
  <si>
    <t>* - по состоянию на 01.09.2015</t>
  </si>
  <si>
    <t>Приложение к итогам социально-экономического развития города Югорска за 2015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</si>
</sst>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#,##0.0"/>
  </numFmts>
  <fonts count="55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vertAlign val="superscript"/>
      <sz val="18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 applyProtection="1">
      <alignment horizontal="left" vertical="center" wrapText="1" indent="1"/>
      <protection/>
    </xf>
    <xf numFmtId="0" fontId="12" fillId="32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9" fontId="8" fillId="0" borderId="10" xfId="0" applyNumberFormat="1" applyFont="1" applyFill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69" fontId="9" fillId="33" borderId="10" xfId="0" applyNumberFormat="1" applyFont="1" applyFill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169" fontId="5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9" fontId="18" fillId="0" borderId="10" xfId="0" applyNumberFormat="1" applyFont="1" applyFill="1" applyBorder="1" applyAlignment="1">
      <alignment horizontal="center" vertical="center" wrapText="1"/>
    </xf>
    <xf numFmtId="169" fontId="18" fillId="0" borderId="10" xfId="0" applyNumberFormat="1" applyFont="1" applyFill="1" applyBorder="1" applyAlignment="1">
      <alignment horizontal="center" vertical="center"/>
    </xf>
    <xf numFmtId="169" fontId="1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69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tabSelected="1" view="pageBreakPreview" zoomScale="50" zoomScaleNormal="44" zoomScaleSheetLayoutView="50" zoomScalePageLayoutView="50" workbookViewId="0" topLeftCell="A15">
      <selection activeCell="I30" sqref="I30"/>
    </sheetView>
  </sheetViews>
  <sheetFormatPr defaultColWidth="9.00390625" defaultRowHeight="12.75"/>
  <cols>
    <col min="1" max="1" width="9.125" style="1" customWidth="1"/>
    <col min="2" max="2" width="56.125" style="1" customWidth="1"/>
    <col min="3" max="3" width="23.00390625" style="1" customWidth="1"/>
    <col min="4" max="4" width="20.375" style="33" customWidth="1"/>
    <col min="5" max="5" width="22.625" style="33" customWidth="1"/>
    <col min="6" max="6" width="25.75390625" style="33" customWidth="1"/>
    <col min="7" max="7" width="28.625" style="33" customWidth="1"/>
    <col min="8" max="8" width="24.00390625" style="1" customWidth="1"/>
    <col min="9" max="9" width="26.625" style="1" customWidth="1"/>
    <col min="10" max="10" width="44.875" style="1" customWidth="1"/>
    <col min="11" max="11" width="6.25390625" style="1" customWidth="1"/>
    <col min="12" max="14" width="9.125" style="1" hidden="1" customWidth="1"/>
    <col min="15" max="16384" width="9.125" style="1" customWidth="1"/>
  </cols>
  <sheetData>
    <row r="1" spans="9:10" ht="129.75" customHeight="1">
      <c r="I1" s="69"/>
      <c r="J1" s="68" t="s">
        <v>248</v>
      </c>
    </row>
    <row r="2" ht="18" customHeight="1">
      <c r="I2" s="69"/>
    </row>
    <row r="3" spans="1:9" s="3" customFormat="1" ht="20.25" customHeight="1">
      <c r="A3" s="72" t="s">
        <v>79</v>
      </c>
      <c r="B3" s="73"/>
      <c r="C3" s="73"/>
      <c r="D3" s="73"/>
      <c r="E3" s="73"/>
      <c r="F3" s="73"/>
      <c r="G3" s="73"/>
      <c r="H3" s="73"/>
      <c r="I3" s="73"/>
    </row>
    <row r="4" spans="1:9" s="3" customFormat="1" ht="31.5" customHeight="1">
      <c r="A4" s="73" t="s">
        <v>245</v>
      </c>
      <c r="B4" s="73"/>
      <c r="C4" s="73"/>
      <c r="D4" s="73"/>
      <c r="E4" s="73"/>
      <c r="F4" s="73"/>
      <c r="G4" s="73"/>
      <c r="H4" s="73"/>
      <c r="I4" s="73"/>
    </row>
    <row r="5" spans="2:7" ht="27" customHeight="1">
      <c r="B5" s="2"/>
      <c r="C5" s="2"/>
      <c r="D5" s="34"/>
      <c r="E5" s="34"/>
      <c r="F5" s="34"/>
      <c r="G5" s="34"/>
    </row>
    <row r="6" spans="1:9" ht="186.75" customHeight="1">
      <c r="A6" s="8" t="s">
        <v>101</v>
      </c>
      <c r="B6" s="9" t="s">
        <v>0</v>
      </c>
      <c r="C6" s="9" t="s">
        <v>78</v>
      </c>
      <c r="D6" s="10" t="s">
        <v>222</v>
      </c>
      <c r="E6" s="10" t="s">
        <v>231</v>
      </c>
      <c r="F6" s="10" t="s">
        <v>229</v>
      </c>
      <c r="G6" s="10" t="s">
        <v>230</v>
      </c>
      <c r="H6" s="10" t="s">
        <v>235</v>
      </c>
      <c r="I6" s="10" t="s">
        <v>236</v>
      </c>
    </row>
    <row r="7" spans="1:9" ht="46.5" customHeight="1">
      <c r="A7" s="11" t="s">
        <v>102</v>
      </c>
      <c r="B7" s="78" t="s">
        <v>68</v>
      </c>
      <c r="C7" s="79"/>
      <c r="D7" s="10"/>
      <c r="E7" s="35"/>
      <c r="F7" s="10"/>
      <c r="G7" s="10"/>
      <c r="H7" s="12"/>
      <c r="I7" s="12"/>
    </row>
    <row r="8" spans="1:9" ht="56.25" customHeight="1">
      <c r="A8" s="13" t="s">
        <v>104</v>
      </c>
      <c r="B8" s="14" t="s">
        <v>220</v>
      </c>
      <c r="C8" s="15" t="s">
        <v>1</v>
      </c>
      <c r="D8" s="10">
        <v>35.56</v>
      </c>
      <c r="E8" s="10">
        <v>101.3</v>
      </c>
      <c r="F8" s="42">
        <v>36.1</v>
      </c>
      <c r="G8" s="42">
        <f>SUM(F8/D8)*100</f>
        <v>101.51856017997748</v>
      </c>
      <c r="H8" s="42">
        <v>36.6</v>
      </c>
      <c r="I8" s="43">
        <f>SUM(H8/F8)*100</f>
        <v>101.38504155124654</v>
      </c>
    </row>
    <row r="9" spans="1:9" ht="47.25" customHeight="1">
      <c r="A9" s="13" t="s">
        <v>105</v>
      </c>
      <c r="B9" s="16" t="s">
        <v>226</v>
      </c>
      <c r="C9" s="15" t="s">
        <v>80</v>
      </c>
      <c r="D9" s="10">
        <v>351</v>
      </c>
      <c r="E9" s="10">
        <v>122.7</v>
      </c>
      <c r="F9" s="42">
        <v>321</v>
      </c>
      <c r="G9" s="42">
        <f>SUM(F9/D9)*100</f>
        <v>91.45299145299145</v>
      </c>
      <c r="H9" s="43">
        <v>344</v>
      </c>
      <c r="I9" s="43">
        <f>SUM(H9/F9)*100</f>
        <v>107.1651090342679</v>
      </c>
    </row>
    <row r="10" spans="1:9" ht="60.75" customHeight="1">
      <c r="A10" s="13" t="s">
        <v>106</v>
      </c>
      <c r="B10" s="16" t="s">
        <v>66</v>
      </c>
      <c r="C10" s="15" t="s">
        <v>80</v>
      </c>
      <c r="D10" s="10">
        <v>183</v>
      </c>
      <c r="E10" s="10" t="s">
        <v>240</v>
      </c>
      <c r="F10" s="42">
        <v>172</v>
      </c>
      <c r="G10" s="42">
        <f>SUM(F10/D10)*100</f>
        <v>93.98907103825137</v>
      </c>
      <c r="H10" s="43">
        <v>123</v>
      </c>
      <c r="I10" s="43">
        <f>SUM(H10/F10)*100</f>
        <v>71.51162790697676</v>
      </c>
    </row>
    <row r="11" spans="1:9" ht="30.75" customHeight="1">
      <c r="A11" s="11" t="s">
        <v>103</v>
      </c>
      <c r="B11" s="80" t="s">
        <v>69</v>
      </c>
      <c r="C11" s="81"/>
      <c r="D11" s="10"/>
      <c r="E11" s="10"/>
      <c r="F11" s="10"/>
      <c r="G11" s="10"/>
      <c r="H11" s="12"/>
      <c r="I11" s="12"/>
    </row>
    <row r="12" spans="1:9" ht="97.5" customHeight="1">
      <c r="A12" s="13" t="s">
        <v>107</v>
      </c>
      <c r="B12" s="14" t="s">
        <v>53</v>
      </c>
      <c r="C12" s="17" t="s">
        <v>1</v>
      </c>
      <c r="D12" s="48">
        <v>15.7</v>
      </c>
      <c r="E12" s="46">
        <v>91.8</v>
      </c>
      <c r="F12" s="42">
        <v>15.1</v>
      </c>
      <c r="G12" s="42">
        <f>SUM(F12/D12)*100</f>
        <v>96.17834394904459</v>
      </c>
      <c r="H12" s="67">
        <v>15.9</v>
      </c>
      <c r="I12" s="43">
        <f>SUM(H12/F12)*100</f>
        <v>105.29801324503312</v>
      </c>
    </row>
    <row r="13" spans="1:9" ht="126" customHeight="1">
      <c r="A13" s="13" t="s">
        <v>108</v>
      </c>
      <c r="B13" s="14" t="s">
        <v>54</v>
      </c>
      <c r="C13" s="17" t="s">
        <v>1</v>
      </c>
      <c r="D13" s="48">
        <v>13.5</v>
      </c>
      <c r="E13" s="46">
        <v>97.1</v>
      </c>
      <c r="F13" s="42">
        <v>12.9</v>
      </c>
      <c r="G13" s="42">
        <f>SUM(F13/D13)*100</f>
        <v>95.55555555555556</v>
      </c>
      <c r="H13" s="43">
        <v>13.1</v>
      </c>
      <c r="I13" s="43">
        <f>SUM(H13/F13)*100</f>
        <v>101.55038759689923</v>
      </c>
    </row>
    <row r="14" spans="1:9" ht="133.5" customHeight="1">
      <c r="A14" s="13" t="s">
        <v>109</v>
      </c>
      <c r="B14" s="14" t="s">
        <v>87</v>
      </c>
      <c r="C14" s="17" t="s">
        <v>1</v>
      </c>
      <c r="D14" s="48">
        <v>1.419</v>
      </c>
      <c r="E14" s="46">
        <v>110.7</v>
      </c>
      <c r="F14" s="50">
        <v>1.443</v>
      </c>
      <c r="G14" s="42">
        <f>SUM(F14/D14)*100</f>
        <v>101.69133192389006</v>
      </c>
      <c r="H14" s="51">
        <v>1.527</v>
      </c>
      <c r="I14" s="43">
        <f aca="true" t="shared" si="0" ref="I14:I19">SUM(H14/F14)*100</f>
        <v>105.82120582120582</v>
      </c>
    </row>
    <row r="15" spans="1:9" ht="54.75" customHeight="1">
      <c r="A15" s="13" t="s">
        <v>110</v>
      </c>
      <c r="B15" s="14" t="s">
        <v>86</v>
      </c>
      <c r="C15" s="17" t="s">
        <v>1</v>
      </c>
      <c r="D15" s="48">
        <v>0.217</v>
      </c>
      <c r="E15" s="46">
        <v>109.6</v>
      </c>
      <c r="F15" s="50">
        <v>0.171</v>
      </c>
      <c r="G15" s="42">
        <f>SUM(F15/D15)*100</f>
        <v>78.80184331797236</v>
      </c>
      <c r="H15" s="51">
        <v>0.241</v>
      </c>
      <c r="I15" s="43">
        <f t="shared" si="0"/>
        <v>140.93567251461988</v>
      </c>
    </row>
    <row r="16" spans="1:9" ht="60.75" customHeight="1">
      <c r="A16" s="13" t="s">
        <v>111</v>
      </c>
      <c r="B16" s="14" t="s">
        <v>193</v>
      </c>
      <c r="C16" s="17" t="s">
        <v>7</v>
      </c>
      <c r="D16" s="48">
        <v>0.84</v>
      </c>
      <c r="E16" s="46"/>
      <c r="F16" s="42">
        <v>0.7</v>
      </c>
      <c r="G16" s="42"/>
      <c r="H16" s="43">
        <v>0.9</v>
      </c>
      <c r="I16" s="43"/>
    </row>
    <row r="17" spans="1:9" ht="55.5" customHeight="1">
      <c r="A17" s="13" t="s">
        <v>197</v>
      </c>
      <c r="B17" s="14" t="s">
        <v>194</v>
      </c>
      <c r="C17" s="17" t="s">
        <v>49</v>
      </c>
      <c r="D17" s="45">
        <f>SUM(D18:D19)</f>
        <v>685</v>
      </c>
      <c r="E17" s="46">
        <v>104.3</v>
      </c>
      <c r="F17" s="45">
        <f>SUM(F18:F19)</f>
        <v>808</v>
      </c>
      <c r="G17" s="42">
        <f>SUM(F17/D17)*100</f>
        <v>117.95620437956205</v>
      </c>
      <c r="H17" s="45">
        <f>SUM(H18:H19)</f>
        <v>636</v>
      </c>
      <c r="I17" s="43">
        <f t="shared" si="0"/>
        <v>78.71287128712872</v>
      </c>
    </row>
    <row r="18" spans="1:9" ht="21.75" customHeight="1">
      <c r="A18" s="13" t="s">
        <v>198</v>
      </c>
      <c r="B18" s="14" t="s">
        <v>195</v>
      </c>
      <c r="C18" s="17"/>
      <c r="D18" s="48">
        <v>224</v>
      </c>
      <c r="E18" s="46">
        <v>96.1</v>
      </c>
      <c r="F18" s="52">
        <v>273</v>
      </c>
      <c r="G18" s="42">
        <f>SUM(F18/D18)*100</f>
        <v>121.875</v>
      </c>
      <c r="H18" s="64">
        <v>176</v>
      </c>
      <c r="I18" s="43">
        <f t="shared" si="0"/>
        <v>64.46886446886447</v>
      </c>
    </row>
    <row r="19" spans="1:10" ht="21.75" customHeight="1">
      <c r="A19" s="13" t="s">
        <v>199</v>
      </c>
      <c r="B19" s="14" t="s">
        <v>196</v>
      </c>
      <c r="C19" s="17"/>
      <c r="D19" s="48">
        <v>461</v>
      </c>
      <c r="E19" s="46">
        <v>108.7</v>
      </c>
      <c r="F19" s="52">
        <v>535</v>
      </c>
      <c r="G19" s="42">
        <f>SUM(F19/D19)*100</f>
        <v>116.05206073752711</v>
      </c>
      <c r="H19" s="64">
        <v>460</v>
      </c>
      <c r="I19" s="43">
        <f t="shared" si="0"/>
        <v>85.98130841121495</v>
      </c>
      <c r="J19"/>
    </row>
    <row r="20" spans="1:10" s="33" customFormat="1" ht="132" customHeight="1">
      <c r="A20" s="36" t="s">
        <v>112</v>
      </c>
      <c r="B20" s="76" t="s">
        <v>72</v>
      </c>
      <c r="C20" s="77"/>
      <c r="D20" s="10"/>
      <c r="E20" s="10"/>
      <c r="F20" s="10"/>
      <c r="G20" s="10"/>
      <c r="H20" s="37"/>
      <c r="I20" s="37"/>
      <c r="J20" s="38"/>
    </row>
    <row r="21" spans="1:10" ht="53.25" customHeight="1">
      <c r="A21" s="13"/>
      <c r="B21" s="16" t="s">
        <v>2</v>
      </c>
      <c r="C21" s="15" t="s">
        <v>3</v>
      </c>
      <c r="D21" s="10">
        <v>1220.2</v>
      </c>
      <c r="E21" s="10"/>
      <c r="F21" s="10">
        <f>SUM(F25+F27)</f>
        <v>749.4000000000001</v>
      </c>
      <c r="G21" s="10"/>
      <c r="H21" s="66">
        <v>1057.2</v>
      </c>
      <c r="I21" s="56"/>
      <c r="J21"/>
    </row>
    <row r="22" spans="1:10" ht="47.25" customHeight="1">
      <c r="A22" s="13" t="s">
        <v>113</v>
      </c>
      <c r="B22" s="16" t="s">
        <v>56</v>
      </c>
      <c r="C22" s="15" t="s">
        <v>57</v>
      </c>
      <c r="D22" s="10">
        <v>84.6</v>
      </c>
      <c r="E22" s="10"/>
      <c r="F22" s="10">
        <v>57.6</v>
      </c>
      <c r="G22" s="10"/>
      <c r="H22" s="56">
        <v>126.3</v>
      </c>
      <c r="I22" s="56"/>
      <c r="J22"/>
    </row>
    <row r="23" spans="1:10" ht="38.25" customHeight="1">
      <c r="A23" s="13" t="s">
        <v>114</v>
      </c>
      <c r="B23" s="16" t="s">
        <v>4</v>
      </c>
      <c r="C23" s="15"/>
      <c r="D23" s="10"/>
      <c r="E23" s="10"/>
      <c r="F23" s="10"/>
      <c r="G23" s="10"/>
      <c r="H23" s="56"/>
      <c r="I23" s="56"/>
      <c r="J23"/>
    </row>
    <row r="24" spans="1:9" ht="48" customHeight="1">
      <c r="A24" s="13" t="s">
        <v>115</v>
      </c>
      <c r="B24" s="16" t="s">
        <v>58</v>
      </c>
      <c r="C24" s="15" t="s">
        <v>57</v>
      </c>
      <c r="D24" s="10"/>
      <c r="E24" s="10"/>
      <c r="F24" s="10"/>
      <c r="G24" s="10"/>
      <c r="H24" s="56"/>
      <c r="I24" s="56"/>
    </row>
    <row r="25" spans="1:9" ht="40.5" customHeight="1">
      <c r="A25" s="13" t="s">
        <v>116</v>
      </c>
      <c r="B25" s="16" t="s">
        <v>5</v>
      </c>
      <c r="C25" s="15" t="s">
        <v>3</v>
      </c>
      <c r="D25" s="10">
        <v>682.8</v>
      </c>
      <c r="E25" s="10"/>
      <c r="F25" s="10">
        <v>295.8</v>
      </c>
      <c r="G25" s="10"/>
      <c r="H25" s="56">
        <v>497.7</v>
      </c>
      <c r="I25" s="56"/>
    </row>
    <row r="26" spans="1:9" ht="53.25" customHeight="1">
      <c r="A26" s="13" t="s">
        <v>117</v>
      </c>
      <c r="B26" s="16" t="s">
        <v>58</v>
      </c>
      <c r="C26" s="15" t="s">
        <v>57</v>
      </c>
      <c r="D26" s="10">
        <v>76.4</v>
      </c>
      <c r="E26" s="10"/>
      <c r="F26" s="10">
        <v>39.8</v>
      </c>
      <c r="G26" s="10"/>
      <c r="H26" s="56">
        <v>142.1</v>
      </c>
      <c r="I26" s="56"/>
    </row>
    <row r="27" spans="1:9" ht="46.5">
      <c r="A27" s="13" t="s">
        <v>118</v>
      </c>
      <c r="B27" s="16" t="s">
        <v>6</v>
      </c>
      <c r="C27" s="15" t="s">
        <v>3</v>
      </c>
      <c r="D27" s="10">
        <v>537.4</v>
      </c>
      <c r="E27" s="10"/>
      <c r="F27" s="10">
        <v>453.6</v>
      </c>
      <c r="G27" s="10"/>
      <c r="H27" s="56">
        <v>559.5</v>
      </c>
      <c r="I27" s="56"/>
    </row>
    <row r="28" spans="1:9" ht="51.75" customHeight="1">
      <c r="A28" s="13" t="s">
        <v>119</v>
      </c>
      <c r="B28" s="16" t="s">
        <v>58</v>
      </c>
      <c r="C28" s="15" t="s">
        <v>57</v>
      </c>
      <c r="D28" s="10">
        <v>98.6</v>
      </c>
      <c r="E28" s="10"/>
      <c r="F28" s="10">
        <v>80.1</v>
      </c>
      <c r="G28" s="10"/>
      <c r="H28" s="43">
        <v>116.6</v>
      </c>
      <c r="I28" s="56"/>
    </row>
    <row r="29" spans="1:9" ht="59.25" customHeight="1">
      <c r="A29" s="11" t="s">
        <v>120</v>
      </c>
      <c r="B29" s="83" t="s">
        <v>8</v>
      </c>
      <c r="C29" s="81"/>
      <c r="D29" s="10"/>
      <c r="E29" s="10"/>
      <c r="F29" s="10"/>
      <c r="G29" s="10"/>
      <c r="H29" s="12"/>
      <c r="I29" s="12"/>
    </row>
    <row r="30" spans="1:9" ht="56.25" customHeight="1">
      <c r="A30" s="13" t="s">
        <v>121</v>
      </c>
      <c r="B30" s="16" t="s">
        <v>47</v>
      </c>
      <c r="C30" s="15" t="s">
        <v>9</v>
      </c>
      <c r="D30" s="10"/>
      <c r="E30" s="10"/>
      <c r="F30" s="10"/>
      <c r="G30" s="10"/>
      <c r="H30" s="12"/>
      <c r="I30" s="12"/>
    </row>
    <row r="31" spans="1:9" ht="50.25" customHeight="1">
      <c r="A31" s="13" t="s">
        <v>122</v>
      </c>
      <c r="B31" s="16" t="s">
        <v>221</v>
      </c>
      <c r="C31" s="15" t="s">
        <v>10</v>
      </c>
      <c r="D31" s="10"/>
      <c r="E31" s="10"/>
      <c r="F31" s="10"/>
      <c r="G31" s="10"/>
      <c r="H31" s="12"/>
      <c r="I31" s="12"/>
    </row>
    <row r="32" spans="1:9" ht="34.5" customHeight="1">
      <c r="A32" s="13" t="s">
        <v>123</v>
      </c>
      <c r="B32" s="16" t="s">
        <v>11</v>
      </c>
      <c r="C32" s="15" t="s">
        <v>12</v>
      </c>
      <c r="D32" s="10"/>
      <c r="E32" s="10"/>
      <c r="F32" s="10"/>
      <c r="G32" s="10"/>
      <c r="H32" s="12"/>
      <c r="I32" s="12"/>
    </row>
    <row r="33" spans="1:9" ht="48" customHeight="1">
      <c r="A33" s="13" t="s">
        <v>124</v>
      </c>
      <c r="B33" s="16" t="s">
        <v>46</v>
      </c>
      <c r="C33" s="15" t="s">
        <v>13</v>
      </c>
      <c r="D33" s="10"/>
      <c r="E33" s="10"/>
      <c r="F33" s="10"/>
      <c r="G33" s="10"/>
      <c r="H33" s="12"/>
      <c r="I33" s="12"/>
    </row>
    <row r="34" spans="1:9" s="63" customFormat="1" ht="29.25" customHeight="1">
      <c r="A34" s="61" t="s">
        <v>125</v>
      </c>
      <c r="B34" s="10" t="s">
        <v>218</v>
      </c>
      <c r="C34" s="10" t="s">
        <v>13</v>
      </c>
      <c r="D34" s="10">
        <v>15.2</v>
      </c>
      <c r="E34" s="10">
        <v>168.7</v>
      </c>
      <c r="F34" s="10">
        <v>33.6</v>
      </c>
      <c r="G34" s="10" t="s">
        <v>244</v>
      </c>
      <c r="H34" s="54">
        <v>58.9</v>
      </c>
      <c r="I34" s="54">
        <f>SUM(H34/F34*100)</f>
        <v>175.29761904761904</v>
      </c>
    </row>
    <row r="35" spans="1:9" ht="48.75" customHeight="1">
      <c r="A35" s="13" t="s">
        <v>126</v>
      </c>
      <c r="B35" s="16" t="s">
        <v>100</v>
      </c>
      <c r="C35" s="15" t="s">
        <v>13</v>
      </c>
      <c r="D35" s="10"/>
      <c r="E35" s="10"/>
      <c r="F35" s="10"/>
      <c r="G35" s="10"/>
      <c r="H35" s="12"/>
      <c r="I35" s="54"/>
    </row>
    <row r="36" spans="1:9" s="63" customFormat="1" ht="40.5" customHeight="1">
      <c r="A36" s="61" t="s">
        <v>127</v>
      </c>
      <c r="B36" s="10" t="s">
        <v>14</v>
      </c>
      <c r="C36" s="10" t="s">
        <v>13</v>
      </c>
      <c r="D36" s="10">
        <v>10.8</v>
      </c>
      <c r="E36" s="10">
        <v>136.7</v>
      </c>
      <c r="F36" s="10">
        <v>8.4</v>
      </c>
      <c r="G36" s="10">
        <v>77.8</v>
      </c>
      <c r="H36" s="54">
        <v>14.4</v>
      </c>
      <c r="I36" s="54">
        <f>SUM(H36/F36*100)</f>
        <v>171.42857142857142</v>
      </c>
    </row>
    <row r="37" spans="1:9" ht="33" customHeight="1">
      <c r="A37" s="13" t="s">
        <v>200</v>
      </c>
      <c r="B37" s="16" t="s">
        <v>208</v>
      </c>
      <c r="C37" s="15" t="s">
        <v>30</v>
      </c>
      <c r="D37" s="10"/>
      <c r="E37" s="10"/>
      <c r="F37" s="10"/>
      <c r="G37" s="10"/>
      <c r="H37" s="12"/>
      <c r="I37" s="12"/>
    </row>
    <row r="38" spans="1:9" ht="40.5" customHeight="1">
      <c r="A38" s="13" t="s">
        <v>201</v>
      </c>
      <c r="B38" s="16" t="s">
        <v>207</v>
      </c>
      <c r="C38" s="15" t="s">
        <v>30</v>
      </c>
      <c r="D38" s="10"/>
      <c r="E38" s="10"/>
      <c r="F38" s="10"/>
      <c r="G38" s="10"/>
      <c r="H38" s="12"/>
      <c r="I38" s="12"/>
    </row>
    <row r="39" spans="1:9" ht="54" customHeight="1">
      <c r="A39" s="13" t="s">
        <v>202</v>
      </c>
      <c r="B39" s="16" t="s">
        <v>209</v>
      </c>
      <c r="C39" s="15" t="s">
        <v>216</v>
      </c>
      <c r="D39" s="10"/>
      <c r="E39" s="10"/>
      <c r="F39" s="10"/>
      <c r="G39" s="10"/>
      <c r="H39" s="12"/>
      <c r="I39" s="12"/>
    </row>
    <row r="40" spans="1:9" ht="54" customHeight="1">
      <c r="A40" s="13" t="s">
        <v>203</v>
      </c>
      <c r="B40" s="16" t="s">
        <v>211</v>
      </c>
      <c r="C40" s="15" t="s">
        <v>215</v>
      </c>
      <c r="D40" s="10"/>
      <c r="E40" s="10"/>
      <c r="F40" s="10"/>
      <c r="G40" s="10"/>
      <c r="H40" s="12"/>
      <c r="I40" s="12"/>
    </row>
    <row r="41" spans="1:9" ht="69.75" customHeight="1">
      <c r="A41" s="13" t="s">
        <v>204</v>
      </c>
      <c r="B41" s="16" t="s">
        <v>210</v>
      </c>
      <c r="C41" s="15" t="s">
        <v>217</v>
      </c>
      <c r="D41" s="10"/>
      <c r="E41" s="10"/>
      <c r="F41" s="10"/>
      <c r="G41" s="10"/>
      <c r="H41" s="12"/>
      <c r="I41" s="12"/>
    </row>
    <row r="42" spans="1:9" ht="59.25" customHeight="1">
      <c r="A42" s="13" t="s">
        <v>205</v>
      </c>
      <c r="B42" s="16" t="s">
        <v>212</v>
      </c>
      <c r="C42" s="15" t="s">
        <v>217</v>
      </c>
      <c r="D42" s="10"/>
      <c r="E42" s="10"/>
      <c r="F42" s="10"/>
      <c r="G42" s="10"/>
      <c r="H42" s="12"/>
      <c r="I42" s="12"/>
    </row>
    <row r="43" spans="1:9" ht="39" customHeight="1">
      <c r="A43" s="13" t="s">
        <v>206</v>
      </c>
      <c r="B43" s="16" t="s">
        <v>213</v>
      </c>
      <c r="C43" s="15" t="s">
        <v>217</v>
      </c>
      <c r="D43" s="10"/>
      <c r="E43" s="10"/>
      <c r="F43" s="10"/>
      <c r="G43" s="10"/>
      <c r="H43" s="12"/>
      <c r="I43" s="12"/>
    </row>
    <row r="44" spans="1:9" ht="57" customHeight="1">
      <c r="A44" s="13" t="s">
        <v>219</v>
      </c>
      <c r="B44" s="16" t="s">
        <v>214</v>
      </c>
      <c r="C44" s="15" t="s">
        <v>30</v>
      </c>
      <c r="D44" s="10"/>
      <c r="E44" s="10"/>
      <c r="F44" s="10"/>
      <c r="G44" s="10"/>
      <c r="H44" s="12"/>
      <c r="I44" s="12"/>
    </row>
    <row r="45" spans="1:9" s="33" customFormat="1" ht="24.75" customHeight="1">
      <c r="A45" s="36" t="s">
        <v>128</v>
      </c>
      <c r="B45" s="82" t="s">
        <v>73</v>
      </c>
      <c r="C45" s="75"/>
      <c r="D45" s="10"/>
      <c r="E45" s="10"/>
      <c r="F45" s="10"/>
      <c r="G45" s="10"/>
      <c r="H45" s="37"/>
      <c r="I45" s="37"/>
    </row>
    <row r="46" spans="1:9" ht="51" customHeight="1">
      <c r="A46" s="13"/>
      <c r="B46" s="16" t="s">
        <v>2</v>
      </c>
      <c r="C46" s="15" t="s">
        <v>15</v>
      </c>
      <c r="D46" s="10">
        <v>2138.3</v>
      </c>
      <c r="E46" s="10"/>
      <c r="F46" s="10">
        <v>2523.2</v>
      </c>
      <c r="G46" s="10"/>
      <c r="H46" s="56">
        <v>2145.3</v>
      </c>
      <c r="I46" s="43"/>
    </row>
    <row r="47" spans="1:9" ht="23.25" customHeight="1">
      <c r="A47" s="13" t="s">
        <v>129</v>
      </c>
      <c r="B47" s="18" t="s">
        <v>55</v>
      </c>
      <c r="C47" s="19" t="s">
        <v>59</v>
      </c>
      <c r="D47" s="10">
        <v>110.8</v>
      </c>
      <c r="E47" s="10"/>
      <c r="F47" s="10">
        <v>114.2</v>
      </c>
      <c r="G47" s="10"/>
      <c r="H47" s="43">
        <v>76.8</v>
      </c>
      <c r="I47" s="56"/>
    </row>
    <row r="48" spans="1:9" s="33" customFormat="1" ht="54" customHeight="1">
      <c r="A48" s="36" t="s">
        <v>130</v>
      </c>
      <c r="B48" s="74" t="s">
        <v>74</v>
      </c>
      <c r="C48" s="75"/>
      <c r="D48" s="10"/>
      <c r="E48" s="10"/>
      <c r="F48" s="10"/>
      <c r="G48" s="10"/>
      <c r="H48" s="37"/>
      <c r="I48" s="37"/>
    </row>
    <row r="49" spans="1:9" ht="46.5">
      <c r="A49" s="13"/>
      <c r="B49" s="16" t="s">
        <v>2</v>
      </c>
      <c r="C49" s="15" t="s">
        <v>16</v>
      </c>
      <c r="D49" s="10">
        <v>2565.2</v>
      </c>
      <c r="E49" s="10"/>
      <c r="F49" s="10">
        <v>2094.4</v>
      </c>
      <c r="G49" s="10"/>
      <c r="H49" s="56">
        <v>2000.6</v>
      </c>
      <c r="I49" s="56"/>
    </row>
    <row r="50" spans="1:9" ht="70.5" customHeight="1">
      <c r="A50" s="13" t="s">
        <v>131</v>
      </c>
      <c r="B50" s="18" t="s">
        <v>55</v>
      </c>
      <c r="C50" s="19" t="s">
        <v>228</v>
      </c>
      <c r="D50" s="10">
        <v>64.3</v>
      </c>
      <c r="E50" s="10"/>
      <c r="F50" s="10">
        <v>78.2</v>
      </c>
      <c r="G50" s="10"/>
      <c r="H50" s="56">
        <v>90.4</v>
      </c>
      <c r="I50" s="56"/>
    </row>
    <row r="51" spans="1:9" ht="24" customHeight="1">
      <c r="A51" s="11" t="s">
        <v>132</v>
      </c>
      <c r="B51" s="80" t="s">
        <v>75</v>
      </c>
      <c r="C51" s="81"/>
      <c r="D51" s="10"/>
      <c r="E51" s="10"/>
      <c r="F51" s="10"/>
      <c r="G51" s="10"/>
      <c r="H51" s="12"/>
      <c r="I51" s="12"/>
    </row>
    <row r="52" spans="1:9" ht="46.5">
      <c r="A52" s="13"/>
      <c r="B52" s="16" t="s">
        <v>2</v>
      </c>
      <c r="C52" s="15" t="s">
        <v>16</v>
      </c>
      <c r="D52" s="57">
        <v>5034.84</v>
      </c>
      <c r="E52" s="57"/>
      <c r="F52" s="57">
        <v>5295.5</v>
      </c>
      <c r="G52" s="57"/>
      <c r="H52" s="58">
        <v>8029.9</v>
      </c>
      <c r="I52" s="12"/>
    </row>
    <row r="53" spans="1:9" ht="90" customHeight="1">
      <c r="A53" s="13" t="s">
        <v>133</v>
      </c>
      <c r="B53" s="18" t="s">
        <v>55</v>
      </c>
      <c r="C53" s="19" t="s">
        <v>228</v>
      </c>
      <c r="D53" s="57">
        <v>104.8</v>
      </c>
      <c r="E53" s="57"/>
      <c r="F53" s="57">
        <v>99.6</v>
      </c>
      <c r="G53" s="57"/>
      <c r="H53" s="58">
        <v>132.2</v>
      </c>
      <c r="I53" s="12"/>
    </row>
    <row r="54" spans="1:9" ht="24" customHeight="1">
      <c r="A54" s="11" t="s">
        <v>134</v>
      </c>
      <c r="B54" s="80" t="s">
        <v>76</v>
      </c>
      <c r="C54" s="81"/>
      <c r="D54" s="10"/>
      <c r="E54" s="10"/>
      <c r="F54" s="10"/>
      <c r="G54" s="10"/>
      <c r="H54" s="12"/>
      <c r="I54" s="12"/>
    </row>
    <row r="55" spans="1:9" ht="27" customHeight="1">
      <c r="A55" s="13"/>
      <c r="B55" s="16" t="s">
        <v>2</v>
      </c>
      <c r="C55" s="15" t="s">
        <v>16</v>
      </c>
      <c r="D55" s="57">
        <v>2114.1</v>
      </c>
      <c r="E55" s="57"/>
      <c r="F55" s="57">
        <v>2311.5</v>
      </c>
      <c r="G55" s="57"/>
      <c r="H55" s="58">
        <v>2573.2</v>
      </c>
      <c r="I55" s="12"/>
    </row>
    <row r="56" spans="1:9" ht="85.5" customHeight="1">
      <c r="A56" s="13" t="s">
        <v>135</v>
      </c>
      <c r="B56" s="18" t="s">
        <v>55</v>
      </c>
      <c r="C56" s="19" t="s">
        <v>228</v>
      </c>
      <c r="D56" s="57">
        <v>102.1</v>
      </c>
      <c r="E56" s="57"/>
      <c r="F56" s="57">
        <v>102.6</v>
      </c>
      <c r="G56" s="57"/>
      <c r="H56" s="58">
        <v>97.6</v>
      </c>
      <c r="I56" s="12"/>
    </row>
    <row r="57" spans="1:9" s="33" customFormat="1" ht="57" customHeight="1">
      <c r="A57" s="36" t="s">
        <v>136</v>
      </c>
      <c r="B57" s="84" t="s">
        <v>17</v>
      </c>
      <c r="C57" s="85"/>
      <c r="D57" s="10"/>
      <c r="E57" s="10"/>
      <c r="F57" s="10"/>
      <c r="G57" s="10"/>
      <c r="H57" s="37"/>
      <c r="I57" s="37"/>
    </row>
    <row r="58" spans="1:9" ht="47.25" customHeight="1">
      <c r="A58" s="13"/>
      <c r="B58" s="16" t="s">
        <v>2</v>
      </c>
      <c r="C58" s="15" t="s">
        <v>3</v>
      </c>
      <c r="D58" s="10">
        <v>151.7</v>
      </c>
      <c r="E58" s="10">
        <v>115</v>
      </c>
      <c r="F58" s="10">
        <v>159.9</v>
      </c>
      <c r="G58" s="10">
        <v>110.5</v>
      </c>
      <c r="H58" s="9">
        <v>223.5</v>
      </c>
      <c r="I58" s="49">
        <f>H58/F58*100</f>
        <v>139.7748592870544</v>
      </c>
    </row>
    <row r="59" spans="1:9" ht="44.25" customHeight="1">
      <c r="A59" s="13" t="s">
        <v>137</v>
      </c>
      <c r="B59" s="16" t="s">
        <v>85</v>
      </c>
      <c r="C59" s="15" t="s">
        <v>57</v>
      </c>
      <c r="D59" s="10">
        <v>113.4</v>
      </c>
      <c r="E59" s="10"/>
      <c r="F59" s="10">
        <v>92.2</v>
      </c>
      <c r="G59" s="10"/>
      <c r="H59" s="49">
        <f>I58/1.03</f>
        <v>135.70374688063532</v>
      </c>
      <c r="I59" s="55"/>
    </row>
    <row r="60" spans="1:9" ht="24" customHeight="1">
      <c r="A60" s="13" t="s">
        <v>138</v>
      </c>
      <c r="B60" s="16" t="s">
        <v>18</v>
      </c>
      <c r="C60" s="15" t="s">
        <v>19</v>
      </c>
      <c r="D60" s="10">
        <v>1.563</v>
      </c>
      <c r="E60" s="10">
        <v>120.5</v>
      </c>
      <c r="F60" s="10">
        <v>1.669</v>
      </c>
      <c r="G60" s="10">
        <v>106.8</v>
      </c>
      <c r="H60" s="45">
        <v>2.458</v>
      </c>
      <c r="I60" s="49">
        <f>H60/F60*100</f>
        <v>147.27381665668065</v>
      </c>
    </row>
    <row r="61" spans="1:9" ht="27" customHeight="1">
      <c r="A61" s="13" t="s">
        <v>139</v>
      </c>
      <c r="B61" s="16" t="s">
        <v>20</v>
      </c>
      <c r="C61" s="15" t="s">
        <v>19</v>
      </c>
      <c r="D61" s="10">
        <v>1.302</v>
      </c>
      <c r="E61" s="10">
        <v>139</v>
      </c>
      <c r="F61" s="10">
        <v>1.507</v>
      </c>
      <c r="G61" s="10">
        <v>115.7</v>
      </c>
      <c r="H61" s="65">
        <v>1.765</v>
      </c>
      <c r="I61" s="49">
        <f>H61/F61*100</f>
        <v>117.12010617120106</v>
      </c>
    </row>
    <row r="62" spans="1:9" ht="25.5" customHeight="1">
      <c r="A62" s="13" t="s">
        <v>140</v>
      </c>
      <c r="B62" s="16" t="s">
        <v>21</v>
      </c>
      <c r="C62" s="15" t="s">
        <v>22</v>
      </c>
      <c r="D62" s="10"/>
      <c r="E62" s="10"/>
      <c r="F62" s="10"/>
      <c r="G62" s="10"/>
      <c r="H62" s="45"/>
      <c r="I62" s="45"/>
    </row>
    <row r="63" spans="1:9" ht="24.75" customHeight="1">
      <c r="A63" s="13" t="s">
        <v>141</v>
      </c>
      <c r="B63" s="16" t="s">
        <v>23</v>
      </c>
      <c r="C63" s="15" t="s">
        <v>19</v>
      </c>
      <c r="D63" s="10"/>
      <c r="E63" s="10"/>
      <c r="F63" s="10"/>
      <c r="G63" s="10"/>
      <c r="H63" s="45"/>
      <c r="I63" s="45"/>
    </row>
    <row r="64" spans="1:9" ht="23.25" customHeight="1">
      <c r="A64" s="13" t="s">
        <v>142</v>
      </c>
      <c r="B64" s="16" t="s">
        <v>24</v>
      </c>
      <c r="C64" s="15" t="s">
        <v>19</v>
      </c>
      <c r="D64" s="10">
        <v>0.036</v>
      </c>
      <c r="E64" s="10">
        <v>90.7</v>
      </c>
      <c r="F64" s="10">
        <v>0.025</v>
      </c>
      <c r="G64" s="10">
        <v>69.4</v>
      </c>
      <c r="H64" s="46">
        <v>0</v>
      </c>
      <c r="I64" s="49">
        <f>H64/F64*100</f>
        <v>0</v>
      </c>
    </row>
    <row r="65" spans="1:9" ht="33.75" customHeight="1">
      <c r="A65" s="13" t="s">
        <v>143</v>
      </c>
      <c r="B65" s="16" t="s">
        <v>25</v>
      </c>
      <c r="C65" s="15" t="s">
        <v>26</v>
      </c>
      <c r="D65" s="10">
        <v>7.921</v>
      </c>
      <c r="E65" s="10">
        <v>104.7</v>
      </c>
      <c r="F65" s="10">
        <v>9.124</v>
      </c>
      <c r="G65" s="10">
        <v>115.2</v>
      </c>
      <c r="H65" s="45">
        <v>9.697</v>
      </c>
      <c r="I65" s="49">
        <f>SUM(H65/F65*100)</f>
        <v>106.28014028934676</v>
      </c>
    </row>
    <row r="66" spans="1:9" s="33" customFormat="1" ht="35.25" customHeight="1">
      <c r="A66" s="36" t="s">
        <v>144</v>
      </c>
      <c r="B66" s="74" t="s">
        <v>67</v>
      </c>
      <c r="C66" s="75"/>
      <c r="D66" s="10"/>
      <c r="E66" s="10"/>
      <c r="F66" s="10"/>
      <c r="G66" s="10"/>
      <c r="H66" s="37"/>
      <c r="I66" s="49"/>
    </row>
    <row r="67" spans="1:9" s="63" customFormat="1" ht="37.5" customHeight="1">
      <c r="A67" s="61" t="s">
        <v>145</v>
      </c>
      <c r="B67" s="62" t="s">
        <v>61</v>
      </c>
      <c r="C67" s="62" t="s">
        <v>63</v>
      </c>
      <c r="D67" s="10">
        <v>2557.5</v>
      </c>
      <c r="E67" s="10">
        <v>113.8</v>
      </c>
      <c r="F67" s="10">
        <v>2492.2</v>
      </c>
      <c r="G67" s="10">
        <v>97.4</v>
      </c>
      <c r="H67" s="53">
        <v>3235.5</v>
      </c>
      <c r="I67" s="49">
        <f>SUM(H67/F67*100)</f>
        <v>129.8250541690073</v>
      </c>
    </row>
    <row r="68" spans="1:9" ht="54" customHeight="1">
      <c r="A68" s="13" t="s">
        <v>146</v>
      </c>
      <c r="B68" s="20" t="s">
        <v>70</v>
      </c>
      <c r="C68" s="21" t="s">
        <v>63</v>
      </c>
      <c r="D68" s="10">
        <v>593</v>
      </c>
      <c r="E68" s="10">
        <v>73.8</v>
      </c>
      <c r="F68" s="10">
        <v>778</v>
      </c>
      <c r="G68" s="42">
        <f>SUM(F68/D68*100)</f>
        <v>131.1973018549747</v>
      </c>
      <c r="H68" s="56">
        <v>772</v>
      </c>
      <c r="I68" s="49">
        <f>SUM(H68/F68*100)</f>
        <v>99.22879177377892</v>
      </c>
    </row>
    <row r="69" spans="1:9" s="63" customFormat="1" ht="34.5" customHeight="1">
      <c r="A69" s="61" t="s">
        <v>147</v>
      </c>
      <c r="B69" s="62" t="s">
        <v>62</v>
      </c>
      <c r="C69" s="62" t="s">
        <v>63</v>
      </c>
      <c r="D69" s="10">
        <v>17.5</v>
      </c>
      <c r="E69" s="42">
        <v>175</v>
      </c>
      <c r="F69" s="10">
        <v>17.8</v>
      </c>
      <c r="G69" s="42">
        <f>SUM(F69/D69*100)</f>
        <v>101.71428571428571</v>
      </c>
      <c r="H69" s="54">
        <v>32</v>
      </c>
      <c r="I69" s="49">
        <f>SUM(H69/F69*100)</f>
        <v>179.7752808988764</v>
      </c>
    </row>
    <row r="70" spans="1:9" s="33" customFormat="1" ht="33" customHeight="1">
      <c r="A70" s="36" t="s">
        <v>241</v>
      </c>
      <c r="B70" s="82" t="s">
        <v>27</v>
      </c>
      <c r="C70" s="75"/>
      <c r="D70" s="10"/>
      <c r="E70" s="10"/>
      <c r="F70" s="10"/>
      <c r="G70" s="10"/>
      <c r="H70" s="37"/>
      <c r="I70" s="37"/>
    </row>
    <row r="71" spans="1:9" ht="62.25" customHeight="1">
      <c r="A71" s="60" t="s">
        <v>148</v>
      </c>
      <c r="B71" s="22" t="s">
        <v>28</v>
      </c>
      <c r="C71" s="23" t="s">
        <v>16</v>
      </c>
      <c r="D71" s="42">
        <v>3805</v>
      </c>
      <c r="E71" s="10">
        <v>100.5</v>
      </c>
      <c r="F71" s="10">
        <v>3195.8</v>
      </c>
      <c r="G71" s="10">
        <v>84</v>
      </c>
      <c r="H71" s="53">
        <v>3820.3</v>
      </c>
      <c r="I71" s="54">
        <f>SUM(H71/F71*100)</f>
        <v>119.54127292070842</v>
      </c>
    </row>
    <row r="72" spans="1:9" ht="93" customHeight="1">
      <c r="A72" s="60" t="s">
        <v>149</v>
      </c>
      <c r="B72" s="22" t="s">
        <v>64</v>
      </c>
      <c r="C72" s="23" t="s">
        <v>16</v>
      </c>
      <c r="D72" s="10">
        <v>2386.9</v>
      </c>
      <c r="E72" s="10">
        <v>88.7</v>
      </c>
      <c r="F72" s="10">
        <v>2156.9</v>
      </c>
      <c r="G72" s="10">
        <v>90.4</v>
      </c>
      <c r="H72" s="53">
        <v>2806.4</v>
      </c>
      <c r="I72" s="54">
        <f>SUM(H72/F72*100)</f>
        <v>130.11266169038896</v>
      </c>
    </row>
    <row r="73" spans="1:9" ht="55.5" customHeight="1">
      <c r="A73" s="60" t="s">
        <v>150</v>
      </c>
      <c r="B73" s="22" t="s">
        <v>29</v>
      </c>
      <c r="C73" s="23" t="s">
        <v>16</v>
      </c>
      <c r="D73" s="42">
        <v>4085</v>
      </c>
      <c r="E73" s="10">
        <v>107.8</v>
      </c>
      <c r="F73" s="10">
        <v>3423.2</v>
      </c>
      <c r="G73" s="10">
        <v>83.8</v>
      </c>
      <c r="H73" s="53">
        <v>3909.3</v>
      </c>
      <c r="I73" s="54">
        <f>SUM(H73/F73*100)</f>
        <v>114.20016358962374</v>
      </c>
    </row>
    <row r="74" spans="1:9" ht="53.25" customHeight="1">
      <c r="A74" s="13" t="s">
        <v>151</v>
      </c>
      <c r="B74" s="16" t="s">
        <v>237</v>
      </c>
      <c r="C74" s="15" t="s">
        <v>16</v>
      </c>
      <c r="D74" s="10">
        <v>3498.7</v>
      </c>
      <c r="E74" s="10">
        <v>101.2</v>
      </c>
      <c r="F74" s="10">
        <v>2270.1</v>
      </c>
      <c r="G74" s="10">
        <v>64.9</v>
      </c>
      <c r="H74" s="56">
        <v>12096.1</v>
      </c>
      <c r="I74" s="54" t="s">
        <v>246</v>
      </c>
    </row>
    <row r="75" spans="1:9" ht="35.25" customHeight="1">
      <c r="A75" s="13" t="s">
        <v>152</v>
      </c>
      <c r="B75" s="16" t="s">
        <v>238</v>
      </c>
      <c r="C75" s="15" t="s">
        <v>16</v>
      </c>
      <c r="D75" s="10">
        <v>35977.9</v>
      </c>
      <c r="E75" s="10">
        <v>86.2</v>
      </c>
      <c r="F75" s="10">
        <v>40411.8</v>
      </c>
      <c r="G75" s="10">
        <v>112.3</v>
      </c>
      <c r="H75" s="56">
        <v>46468.6</v>
      </c>
      <c r="I75" s="54">
        <f>SUM(H75/F75*100)</f>
        <v>114.98770161190541</v>
      </c>
    </row>
    <row r="76" spans="1:9" ht="39.75" customHeight="1">
      <c r="A76" s="13" t="s">
        <v>153</v>
      </c>
      <c r="B76" s="16" t="s">
        <v>99</v>
      </c>
      <c r="C76" s="15" t="s">
        <v>16</v>
      </c>
      <c r="D76" s="10">
        <v>652.8</v>
      </c>
      <c r="E76" s="10">
        <v>64.5</v>
      </c>
      <c r="F76" s="10">
        <v>3290.3</v>
      </c>
      <c r="G76" s="10">
        <v>504</v>
      </c>
      <c r="H76" s="56">
        <v>3860.6</v>
      </c>
      <c r="I76" s="54">
        <f>SUM(H76/F76*100)</f>
        <v>117.33276600917848</v>
      </c>
    </row>
    <row r="77" spans="1:9" ht="40.5" customHeight="1">
      <c r="A77" s="13" t="s">
        <v>154</v>
      </c>
      <c r="B77" s="16" t="s">
        <v>239</v>
      </c>
      <c r="C77" s="15" t="s">
        <v>16</v>
      </c>
      <c r="D77" s="10">
        <v>44008.1</v>
      </c>
      <c r="E77" s="10">
        <v>92.2</v>
      </c>
      <c r="F77" s="10">
        <v>47961.5</v>
      </c>
      <c r="G77" s="10">
        <v>109</v>
      </c>
      <c r="H77" s="56">
        <v>48047</v>
      </c>
      <c r="I77" s="54">
        <f>SUM(H77/F77*100)</f>
        <v>100.17826798578027</v>
      </c>
    </row>
    <row r="78" spans="1:9" ht="32.25" customHeight="1">
      <c r="A78" s="13" t="s">
        <v>155</v>
      </c>
      <c r="B78" s="16" t="s">
        <v>99</v>
      </c>
      <c r="C78" s="15" t="s">
        <v>16</v>
      </c>
      <c r="D78" s="10">
        <v>11997.4</v>
      </c>
      <c r="E78" s="10">
        <v>98.8</v>
      </c>
      <c r="F78" s="10">
        <v>18483.6</v>
      </c>
      <c r="G78" s="10">
        <v>154.1</v>
      </c>
      <c r="H78" s="56">
        <v>14643.8</v>
      </c>
      <c r="I78" s="54">
        <f>SUM(H78/F78*100)</f>
        <v>79.2259083728278</v>
      </c>
    </row>
    <row r="79" spans="1:9" s="33" customFormat="1" ht="52.5" customHeight="1">
      <c r="A79" s="36" t="s">
        <v>156</v>
      </c>
      <c r="B79" s="82" t="s">
        <v>227</v>
      </c>
      <c r="C79" s="75"/>
      <c r="D79" s="10"/>
      <c r="E79" s="10"/>
      <c r="F79" s="10"/>
      <c r="G79" s="10"/>
      <c r="H79" s="37"/>
      <c r="I79" s="37"/>
    </row>
    <row r="80" spans="1:9" ht="57.75" customHeight="1">
      <c r="A80" s="13" t="s">
        <v>157</v>
      </c>
      <c r="B80" s="16" t="s">
        <v>48</v>
      </c>
      <c r="C80" s="15" t="s">
        <v>30</v>
      </c>
      <c r="D80" s="10">
        <v>41.2</v>
      </c>
      <c r="E80" s="10">
        <v>174.6</v>
      </c>
      <c r="F80" s="10">
        <v>37.4</v>
      </c>
      <c r="G80" s="10">
        <v>90.8</v>
      </c>
      <c r="H80" s="56">
        <v>42.3</v>
      </c>
      <c r="I80" s="43">
        <f>SUM(H80/F80*100)</f>
        <v>113.10160427807486</v>
      </c>
    </row>
    <row r="81" spans="1:9" ht="40.5" customHeight="1">
      <c r="A81" s="13" t="s">
        <v>158</v>
      </c>
      <c r="B81" s="16" t="s">
        <v>31</v>
      </c>
      <c r="C81" s="15" t="s">
        <v>32</v>
      </c>
      <c r="D81" s="10"/>
      <c r="E81" s="10"/>
      <c r="F81" s="10"/>
      <c r="G81" s="10"/>
      <c r="H81" s="12"/>
      <c r="I81" s="12"/>
    </row>
    <row r="82" spans="1:9" ht="46.5" customHeight="1">
      <c r="A82" s="13" t="s">
        <v>159</v>
      </c>
      <c r="B82" s="16" t="s">
        <v>33</v>
      </c>
      <c r="C82" s="15" t="s">
        <v>34</v>
      </c>
      <c r="D82" s="10">
        <v>140</v>
      </c>
      <c r="E82" s="10"/>
      <c r="F82" s="10"/>
      <c r="G82" s="10"/>
      <c r="H82" s="56">
        <v>300</v>
      </c>
      <c r="I82" s="12"/>
    </row>
    <row r="83" spans="1:9" ht="29.25" customHeight="1">
      <c r="A83" s="13" t="s">
        <v>160</v>
      </c>
      <c r="B83" s="16" t="s">
        <v>35</v>
      </c>
      <c r="C83" s="15" t="s">
        <v>36</v>
      </c>
      <c r="D83" s="10"/>
      <c r="E83" s="10"/>
      <c r="F83" s="10"/>
      <c r="G83" s="10"/>
      <c r="H83" s="12"/>
      <c r="I83" s="12"/>
    </row>
    <row r="84" spans="1:9" ht="36.75" customHeight="1">
      <c r="A84" s="13" t="s">
        <v>161</v>
      </c>
      <c r="B84" s="16" t="s">
        <v>37</v>
      </c>
      <c r="C84" s="15" t="s">
        <v>38</v>
      </c>
      <c r="D84" s="10"/>
      <c r="E84" s="10"/>
      <c r="F84" s="10"/>
      <c r="G84" s="10"/>
      <c r="H84" s="12"/>
      <c r="I84" s="12"/>
    </row>
    <row r="85" spans="1:9" s="33" customFormat="1" ht="49.5" customHeight="1">
      <c r="A85" s="36" t="s">
        <v>162</v>
      </c>
      <c r="B85" s="82" t="s">
        <v>71</v>
      </c>
      <c r="C85" s="75"/>
      <c r="D85" s="10"/>
      <c r="E85" s="10"/>
      <c r="F85" s="10"/>
      <c r="G85" s="10"/>
      <c r="H85" s="37"/>
      <c r="I85" s="37"/>
    </row>
    <row r="86" spans="1:9" ht="78.75" customHeight="1">
      <c r="A86" s="13" t="s">
        <v>163</v>
      </c>
      <c r="B86" s="22" t="s">
        <v>81</v>
      </c>
      <c r="C86" s="15" t="s">
        <v>49</v>
      </c>
      <c r="D86" s="10">
        <v>8</v>
      </c>
      <c r="E86" s="10">
        <v>114.3</v>
      </c>
      <c r="F86" s="10">
        <v>10</v>
      </c>
      <c r="G86" s="10">
        <v>125</v>
      </c>
      <c r="H86" s="56">
        <v>10</v>
      </c>
      <c r="I86" s="43">
        <f>SUM(H86/F86*100)</f>
        <v>100</v>
      </c>
    </row>
    <row r="87" spans="1:9" ht="45.75" customHeight="1">
      <c r="A87" s="13" t="s">
        <v>164</v>
      </c>
      <c r="B87" s="24" t="s">
        <v>82</v>
      </c>
      <c r="C87" s="15" t="s">
        <v>49</v>
      </c>
      <c r="D87" s="10">
        <v>5</v>
      </c>
      <c r="E87" s="10">
        <v>125</v>
      </c>
      <c r="F87" s="10">
        <v>5</v>
      </c>
      <c r="G87" s="10">
        <v>100</v>
      </c>
      <c r="H87" s="56">
        <v>5</v>
      </c>
      <c r="I87" s="43">
        <f aca="true" t="shared" si="1" ref="I87:I97">SUM(H87/F87*100)</f>
        <v>100</v>
      </c>
    </row>
    <row r="88" spans="1:9" ht="52.5" customHeight="1">
      <c r="A88" s="13" t="s">
        <v>165</v>
      </c>
      <c r="B88" s="25" t="s">
        <v>84</v>
      </c>
      <c r="C88" s="15" t="s">
        <v>49</v>
      </c>
      <c r="D88" s="10">
        <v>4</v>
      </c>
      <c r="E88" s="10">
        <v>133.3</v>
      </c>
      <c r="F88" s="10">
        <v>4</v>
      </c>
      <c r="G88" s="10">
        <v>100</v>
      </c>
      <c r="H88" s="56">
        <v>5</v>
      </c>
      <c r="I88" s="43">
        <f t="shared" si="1"/>
        <v>125</v>
      </c>
    </row>
    <row r="89" spans="1:9" ht="51" customHeight="1">
      <c r="A89" s="13" t="s">
        <v>166</v>
      </c>
      <c r="B89" s="26" t="s">
        <v>83</v>
      </c>
      <c r="C89" s="15" t="s">
        <v>49</v>
      </c>
      <c r="D89" s="10">
        <v>3</v>
      </c>
      <c r="E89" s="10">
        <v>100</v>
      </c>
      <c r="F89" s="10">
        <v>5</v>
      </c>
      <c r="G89" s="10">
        <v>166.7</v>
      </c>
      <c r="H89" s="56">
        <v>5</v>
      </c>
      <c r="I89" s="43">
        <f t="shared" si="1"/>
        <v>100</v>
      </c>
    </row>
    <row r="90" spans="1:9" ht="54" customHeight="1">
      <c r="A90" s="13" t="s">
        <v>167</v>
      </c>
      <c r="B90" s="25" t="s">
        <v>84</v>
      </c>
      <c r="C90" s="15" t="s">
        <v>49</v>
      </c>
      <c r="D90" s="10">
        <v>3</v>
      </c>
      <c r="E90" s="10">
        <v>100</v>
      </c>
      <c r="F90" s="10">
        <v>4</v>
      </c>
      <c r="G90" s="10">
        <v>133.3</v>
      </c>
      <c r="H90" s="56">
        <v>4</v>
      </c>
      <c r="I90" s="43">
        <f t="shared" si="1"/>
        <v>100</v>
      </c>
    </row>
    <row r="91" spans="1:9" ht="53.25" customHeight="1">
      <c r="A91" s="13" t="s">
        <v>168</v>
      </c>
      <c r="B91" s="16" t="s">
        <v>50</v>
      </c>
      <c r="C91" s="15" t="s">
        <v>7</v>
      </c>
      <c r="D91" s="10">
        <v>100</v>
      </c>
      <c r="E91" s="10">
        <v>100</v>
      </c>
      <c r="F91" s="10">
        <v>100</v>
      </c>
      <c r="G91" s="10">
        <v>100</v>
      </c>
      <c r="H91" s="56">
        <v>100</v>
      </c>
      <c r="I91" s="43">
        <f t="shared" si="1"/>
        <v>100</v>
      </c>
    </row>
    <row r="92" spans="1:9" ht="42" customHeight="1">
      <c r="A92" s="13" t="s">
        <v>169</v>
      </c>
      <c r="B92" s="16" t="s">
        <v>51</v>
      </c>
      <c r="C92" s="15" t="s">
        <v>3</v>
      </c>
      <c r="D92" s="10">
        <v>336.7</v>
      </c>
      <c r="E92" s="10">
        <v>108.4</v>
      </c>
      <c r="F92" s="10">
        <v>467.3</v>
      </c>
      <c r="G92" s="10">
        <v>138.8</v>
      </c>
      <c r="H92" s="56">
        <v>450</v>
      </c>
      <c r="I92" s="43">
        <f t="shared" si="1"/>
        <v>96.29788144660817</v>
      </c>
    </row>
    <row r="93" spans="1:9" ht="72.75" customHeight="1">
      <c r="A93" s="13" t="s">
        <v>170</v>
      </c>
      <c r="B93" s="16" t="s">
        <v>52</v>
      </c>
      <c r="C93" s="15" t="s">
        <v>7</v>
      </c>
      <c r="D93" s="10">
        <v>54.1</v>
      </c>
      <c r="E93" s="10"/>
      <c r="F93" s="10">
        <v>37.7</v>
      </c>
      <c r="G93" s="10"/>
      <c r="H93" s="56">
        <v>33.3</v>
      </c>
      <c r="I93" s="43"/>
    </row>
    <row r="94" spans="1:9" ht="75.75" customHeight="1">
      <c r="A94" s="13" t="s">
        <v>171</v>
      </c>
      <c r="B94" s="27" t="s">
        <v>65</v>
      </c>
      <c r="C94" s="15" t="s">
        <v>3</v>
      </c>
      <c r="D94" s="10">
        <v>26.6</v>
      </c>
      <c r="E94" s="10">
        <v>103.1</v>
      </c>
      <c r="F94" s="10">
        <v>22.73</v>
      </c>
      <c r="G94" s="10">
        <v>85.5</v>
      </c>
      <c r="H94" s="56">
        <v>19.3</v>
      </c>
      <c r="I94" s="43">
        <f t="shared" si="1"/>
        <v>84.90981082270127</v>
      </c>
    </row>
    <row r="95" spans="1:9" ht="75.75" customHeight="1">
      <c r="A95" s="13" t="s">
        <v>172</v>
      </c>
      <c r="B95" s="28" t="s">
        <v>88</v>
      </c>
      <c r="C95" s="23" t="s">
        <v>7</v>
      </c>
      <c r="D95" s="10">
        <v>99.9</v>
      </c>
      <c r="E95" s="10"/>
      <c r="F95" s="10">
        <v>100</v>
      </c>
      <c r="G95" s="10"/>
      <c r="H95" s="56">
        <v>99.9</v>
      </c>
      <c r="I95" s="43"/>
    </row>
    <row r="96" spans="1:9" ht="112.5" customHeight="1">
      <c r="A96" s="13" t="s">
        <v>173</v>
      </c>
      <c r="B96" s="28" t="s">
        <v>96</v>
      </c>
      <c r="C96" s="23" t="s">
        <v>49</v>
      </c>
      <c r="D96" s="10">
        <v>960</v>
      </c>
      <c r="E96" s="10">
        <v>104.2</v>
      </c>
      <c r="F96" s="10">
        <v>583</v>
      </c>
      <c r="G96" s="42">
        <f>SUM(F96/D96*100)</f>
        <v>60.729166666666664</v>
      </c>
      <c r="H96" s="56">
        <v>511</v>
      </c>
      <c r="I96" s="43">
        <f t="shared" si="1"/>
        <v>87.6500857632933</v>
      </c>
    </row>
    <row r="97" spans="1:9" ht="138" customHeight="1">
      <c r="A97" s="13" t="s">
        <v>174</v>
      </c>
      <c r="B97" s="28" t="s">
        <v>97</v>
      </c>
      <c r="C97" s="23" t="s">
        <v>80</v>
      </c>
      <c r="D97" s="10">
        <v>1544</v>
      </c>
      <c r="E97" s="10">
        <v>100.7</v>
      </c>
      <c r="F97" s="10">
        <v>1213</v>
      </c>
      <c r="G97" s="10">
        <v>78.6</v>
      </c>
      <c r="H97" s="56">
        <v>1046</v>
      </c>
      <c r="I97" s="43">
        <f t="shared" si="1"/>
        <v>86.23248145094806</v>
      </c>
    </row>
    <row r="98" spans="1:9" s="4" customFormat="1" ht="198" customHeight="1">
      <c r="A98" s="13" t="s">
        <v>175</v>
      </c>
      <c r="B98" s="22" t="s">
        <v>89</v>
      </c>
      <c r="C98" s="23" t="s">
        <v>7</v>
      </c>
      <c r="D98" s="10">
        <v>84.9</v>
      </c>
      <c r="E98" s="10"/>
      <c r="F98" s="10">
        <v>85.6</v>
      </c>
      <c r="G98" s="10"/>
      <c r="H98" s="56">
        <v>86.1</v>
      </c>
      <c r="I98" s="29"/>
    </row>
    <row r="99" spans="1:9" s="4" customFormat="1" ht="60.75" customHeight="1">
      <c r="A99" s="13" t="s">
        <v>176</v>
      </c>
      <c r="B99" s="16" t="s">
        <v>90</v>
      </c>
      <c r="C99" s="15" t="s">
        <v>7</v>
      </c>
      <c r="D99" s="10">
        <v>100</v>
      </c>
      <c r="E99" s="10"/>
      <c r="F99" s="10">
        <v>100</v>
      </c>
      <c r="G99" s="10"/>
      <c r="H99" s="43">
        <v>100</v>
      </c>
      <c r="I99" s="29"/>
    </row>
    <row r="100" spans="1:9" s="4" customFormat="1" ht="57.75" customHeight="1">
      <c r="A100" s="13" t="s">
        <v>177</v>
      </c>
      <c r="B100" s="16" t="s">
        <v>91</v>
      </c>
      <c r="C100" s="15" t="s">
        <v>7</v>
      </c>
      <c r="D100" s="10">
        <v>91</v>
      </c>
      <c r="E100" s="10"/>
      <c r="F100" s="10">
        <v>91.9</v>
      </c>
      <c r="G100" s="10"/>
      <c r="H100" s="43">
        <v>92.3</v>
      </c>
      <c r="I100" s="29"/>
    </row>
    <row r="101" spans="1:9" s="4" customFormat="1" ht="51" customHeight="1">
      <c r="A101" s="13" t="s">
        <v>178</v>
      </c>
      <c r="B101" s="16" t="s">
        <v>92</v>
      </c>
      <c r="C101" s="15" t="s">
        <v>7</v>
      </c>
      <c r="D101" s="10">
        <v>97.4</v>
      </c>
      <c r="E101" s="10"/>
      <c r="F101" s="10">
        <v>97.5</v>
      </c>
      <c r="G101" s="10"/>
      <c r="H101" s="43">
        <v>98</v>
      </c>
      <c r="I101" s="29"/>
    </row>
    <row r="102" spans="1:9" s="4" customFormat="1" ht="61.5" customHeight="1">
      <c r="A102" s="13" t="s">
        <v>179</v>
      </c>
      <c r="B102" s="16" t="s">
        <v>93</v>
      </c>
      <c r="C102" s="15" t="s">
        <v>7</v>
      </c>
      <c r="D102" s="10">
        <v>84</v>
      </c>
      <c r="E102" s="10"/>
      <c r="F102" s="10">
        <v>84.5</v>
      </c>
      <c r="G102" s="10"/>
      <c r="H102" s="43">
        <v>85</v>
      </c>
      <c r="I102" s="29"/>
    </row>
    <row r="103" spans="1:9" s="4" customFormat="1" ht="64.5" customHeight="1">
      <c r="A103" s="13" t="s">
        <v>180</v>
      </c>
      <c r="B103" s="16" t="s">
        <v>94</v>
      </c>
      <c r="C103" s="15" t="s">
        <v>7</v>
      </c>
      <c r="D103" s="10">
        <v>98.2</v>
      </c>
      <c r="E103" s="10"/>
      <c r="F103" s="10">
        <v>98.1</v>
      </c>
      <c r="G103" s="10"/>
      <c r="H103" s="43">
        <v>99.1</v>
      </c>
      <c r="I103" s="29"/>
    </row>
    <row r="104" spans="1:9" s="4" customFormat="1" ht="79.5" customHeight="1">
      <c r="A104" s="13" t="s">
        <v>181</v>
      </c>
      <c r="B104" s="16" t="s">
        <v>98</v>
      </c>
      <c r="C104" s="15" t="s">
        <v>7</v>
      </c>
      <c r="D104" s="10">
        <v>85.2</v>
      </c>
      <c r="E104" s="10"/>
      <c r="F104" s="10">
        <v>85.6</v>
      </c>
      <c r="G104" s="10"/>
      <c r="H104" s="43">
        <v>86.1</v>
      </c>
      <c r="I104" s="29"/>
    </row>
    <row r="105" spans="1:9" s="4" customFormat="1" ht="74.25" customHeight="1">
      <c r="A105" s="13" t="s">
        <v>182</v>
      </c>
      <c r="B105" s="16" t="s">
        <v>95</v>
      </c>
      <c r="C105" s="15" t="s">
        <v>7</v>
      </c>
      <c r="D105" s="10">
        <v>1.9</v>
      </c>
      <c r="E105" s="10"/>
      <c r="F105" s="42">
        <v>2</v>
      </c>
      <c r="G105" s="10"/>
      <c r="H105" s="43">
        <v>1.9</v>
      </c>
      <c r="I105" s="29"/>
    </row>
    <row r="106" spans="1:9" ht="28.5" customHeight="1">
      <c r="A106" s="11" t="s">
        <v>183</v>
      </c>
      <c r="B106" s="80" t="s">
        <v>39</v>
      </c>
      <c r="C106" s="81"/>
      <c r="D106" s="10"/>
      <c r="E106" s="10"/>
      <c r="F106" s="10"/>
      <c r="G106" s="10"/>
      <c r="H106" s="12"/>
      <c r="I106" s="12"/>
    </row>
    <row r="107" spans="1:9" ht="108.75" customHeight="1">
      <c r="A107" s="13" t="s">
        <v>184</v>
      </c>
      <c r="B107" s="20" t="s">
        <v>225</v>
      </c>
      <c r="C107" s="15" t="s">
        <v>40</v>
      </c>
      <c r="D107" s="45">
        <v>67935.6</v>
      </c>
      <c r="E107" s="46">
        <v>112.8</v>
      </c>
      <c r="F107" s="42">
        <v>72375.3</v>
      </c>
      <c r="G107" s="42">
        <f>SUM(F107/D107)*100</f>
        <v>106.53515976895767</v>
      </c>
      <c r="H107" s="43">
        <v>74415.3</v>
      </c>
      <c r="I107" s="43">
        <f>SUM(H107/F107)*100</f>
        <v>102.81864116625424</v>
      </c>
    </row>
    <row r="108" spans="1:9" ht="57" customHeight="1">
      <c r="A108" s="13" t="s">
        <v>185</v>
      </c>
      <c r="B108" s="20" t="s">
        <v>224</v>
      </c>
      <c r="C108" s="15" t="s">
        <v>40</v>
      </c>
      <c r="D108" s="45">
        <v>45765</v>
      </c>
      <c r="E108" s="46">
        <v>110.3</v>
      </c>
      <c r="F108" s="47">
        <v>48520</v>
      </c>
      <c r="G108" s="42">
        <f>SUM(F108/D108)*100</f>
        <v>106.01988419097563</v>
      </c>
      <c r="H108" s="43">
        <v>48404.8</v>
      </c>
      <c r="I108" s="43">
        <f aca="true" t="shared" si="2" ref="I108:I114">SUM(H108/F108)*100</f>
        <v>99.76257213520199</v>
      </c>
    </row>
    <row r="109" spans="1:9" ht="66" customHeight="1">
      <c r="A109" s="13" t="s">
        <v>186</v>
      </c>
      <c r="B109" s="16" t="s">
        <v>41</v>
      </c>
      <c r="C109" s="15" t="s">
        <v>40</v>
      </c>
      <c r="D109" s="59">
        <v>217942.53521126762</v>
      </c>
      <c r="E109" s="59">
        <v>106.7</v>
      </c>
      <c r="F109" s="57">
        <v>229388.91966759003</v>
      </c>
      <c r="G109" s="57">
        <v>105.25201950377728</v>
      </c>
      <c r="H109" s="58">
        <v>310554.6</v>
      </c>
      <c r="I109" s="43">
        <f t="shared" si="2"/>
        <v>135.38343545539516</v>
      </c>
    </row>
    <row r="110" spans="1:9" ht="61.5" customHeight="1">
      <c r="A110" s="13" t="s">
        <v>187</v>
      </c>
      <c r="B110" s="16" t="s">
        <v>45</v>
      </c>
      <c r="C110" s="15" t="s">
        <v>7</v>
      </c>
      <c r="D110" s="45">
        <v>103.7</v>
      </c>
      <c r="E110" s="46"/>
      <c r="F110" s="42">
        <v>99.9</v>
      </c>
      <c r="G110" s="42"/>
      <c r="H110" s="43">
        <v>94</v>
      </c>
      <c r="I110" s="43"/>
    </row>
    <row r="111" spans="1:9" ht="87.75" customHeight="1">
      <c r="A111" s="13" t="s">
        <v>188</v>
      </c>
      <c r="B111" s="16" t="s">
        <v>42</v>
      </c>
      <c r="C111" s="15" t="s">
        <v>40</v>
      </c>
      <c r="D111" s="45">
        <v>15911.3</v>
      </c>
      <c r="E111" s="46">
        <v>110.2</v>
      </c>
      <c r="F111" s="47">
        <v>17145.4</v>
      </c>
      <c r="G111" s="42">
        <f>SUM(F111/D111)*100</f>
        <v>107.75612300691964</v>
      </c>
      <c r="H111" s="43">
        <v>18844.6</v>
      </c>
      <c r="I111" s="43">
        <f t="shared" si="2"/>
        <v>109.91052993805917</v>
      </c>
    </row>
    <row r="112" spans="1:9" ht="73.5" customHeight="1">
      <c r="A112" s="13" t="s">
        <v>189</v>
      </c>
      <c r="B112" s="16" t="s">
        <v>43</v>
      </c>
      <c r="C112" s="15" t="s">
        <v>7</v>
      </c>
      <c r="D112" s="48">
        <v>194.1</v>
      </c>
      <c r="E112" s="44"/>
      <c r="F112" s="42">
        <v>190.8</v>
      </c>
      <c r="G112" s="42"/>
      <c r="H112" s="43">
        <v>197</v>
      </c>
      <c r="I112" s="43"/>
    </row>
    <row r="113" spans="1:9" ht="50.25" customHeight="1">
      <c r="A113" s="13" t="s">
        <v>190</v>
      </c>
      <c r="B113" s="20" t="s">
        <v>223</v>
      </c>
      <c r="C113" s="15" t="s">
        <v>44</v>
      </c>
      <c r="D113" s="59">
        <v>141.82647887323944</v>
      </c>
      <c r="E113" s="59">
        <v>104.2</v>
      </c>
      <c r="F113" s="57">
        <v>146.68975069252076</v>
      </c>
      <c r="G113" s="57">
        <v>103.42902951403595</v>
      </c>
      <c r="H113" s="58">
        <v>219.4</v>
      </c>
      <c r="I113" s="43">
        <f t="shared" si="2"/>
        <v>149.5673685204419</v>
      </c>
    </row>
    <row r="114" spans="1:9" ht="59.25" customHeight="1">
      <c r="A114" s="13" t="s">
        <v>191</v>
      </c>
      <c r="B114" s="16" t="s">
        <v>77</v>
      </c>
      <c r="C114" s="15" t="s">
        <v>44</v>
      </c>
      <c r="D114" s="59">
        <v>59.55211267605633</v>
      </c>
      <c r="E114" s="59">
        <v>108.9</v>
      </c>
      <c r="F114" s="57">
        <v>64.03047091412742</v>
      </c>
      <c r="G114" s="57">
        <v>107.52006610148639</v>
      </c>
      <c r="H114" s="58">
        <v>70.3</v>
      </c>
      <c r="I114" s="43">
        <f t="shared" si="2"/>
        <v>109.79147739563055</v>
      </c>
    </row>
    <row r="115" spans="1:9" ht="157.5" customHeight="1">
      <c r="A115" s="13" t="s">
        <v>192</v>
      </c>
      <c r="B115" s="20" t="s">
        <v>242</v>
      </c>
      <c r="C115" s="21" t="s">
        <v>60</v>
      </c>
      <c r="D115" s="10"/>
      <c r="E115" s="10"/>
      <c r="F115" s="10"/>
      <c r="G115" s="10"/>
      <c r="H115" s="12"/>
      <c r="I115" s="43"/>
    </row>
    <row r="116" spans="1:9" ht="17.25" customHeight="1">
      <c r="A116" s="5"/>
      <c r="B116" s="6"/>
      <c r="C116" s="7"/>
      <c r="D116" s="39"/>
      <c r="E116" s="39"/>
      <c r="F116" s="39"/>
      <c r="G116" s="39"/>
      <c r="H116" s="5"/>
      <c r="I116" s="5"/>
    </row>
    <row r="117" spans="1:9" ht="18.75" hidden="1">
      <c r="A117" s="5"/>
      <c r="B117" s="6"/>
      <c r="C117" s="7"/>
      <c r="D117" s="39"/>
      <c r="E117" s="39"/>
      <c r="F117" s="39"/>
      <c r="G117" s="39"/>
      <c r="H117" s="5"/>
      <c r="I117" s="5"/>
    </row>
    <row r="118" spans="1:9" ht="27.75">
      <c r="A118" s="5"/>
      <c r="B118" s="30" t="s">
        <v>232</v>
      </c>
      <c r="C118" s="31"/>
      <c r="D118" s="40"/>
      <c r="E118" s="40"/>
      <c r="F118" s="40"/>
      <c r="G118" s="41"/>
      <c r="H118" s="5"/>
      <c r="I118" s="5"/>
    </row>
    <row r="119" spans="1:9" ht="27.75">
      <c r="A119" s="5"/>
      <c r="B119" s="32" t="s">
        <v>234</v>
      </c>
      <c r="C119" s="31"/>
      <c r="D119" s="40"/>
      <c r="E119" s="40"/>
      <c r="F119" s="40"/>
      <c r="G119" s="41"/>
      <c r="H119" s="5"/>
      <c r="I119" s="5"/>
    </row>
    <row r="120" spans="1:9" ht="27.75">
      <c r="A120" s="5"/>
      <c r="B120" s="32" t="s">
        <v>233</v>
      </c>
      <c r="C120" s="31"/>
      <c r="D120" s="40"/>
      <c r="E120" s="40"/>
      <c r="F120" s="40"/>
      <c r="G120" s="41"/>
      <c r="H120" s="5"/>
      <c r="I120" s="5"/>
    </row>
    <row r="121" ht="28.5" customHeight="1">
      <c r="B121" s="31" t="s">
        <v>247</v>
      </c>
    </row>
    <row r="122" spans="2:6" ht="93" customHeight="1">
      <c r="B122" s="70" t="s">
        <v>243</v>
      </c>
      <c r="C122" s="71"/>
      <c r="D122" s="71"/>
      <c r="E122" s="71"/>
      <c r="F122" s="71"/>
    </row>
  </sheetData>
  <sheetProtection/>
  <mergeCells count="18">
    <mergeCell ref="B85:C85"/>
    <mergeCell ref="B106:C106"/>
    <mergeCell ref="B51:C51"/>
    <mergeCell ref="B54:C54"/>
    <mergeCell ref="B66:C66"/>
    <mergeCell ref="B57:C57"/>
    <mergeCell ref="B70:C70"/>
    <mergeCell ref="B79:C79"/>
    <mergeCell ref="I1:I2"/>
    <mergeCell ref="B122:F122"/>
    <mergeCell ref="A3:I3"/>
    <mergeCell ref="A4:I4"/>
    <mergeCell ref="B48:C48"/>
    <mergeCell ref="B20:C20"/>
    <mergeCell ref="B7:C7"/>
    <mergeCell ref="B11:C11"/>
    <mergeCell ref="B45:C45"/>
    <mergeCell ref="B29:C29"/>
  </mergeCells>
  <printOptions/>
  <pageMargins left="0.5511811023622047" right="0.35433070866141736" top="0.3937007874015748" bottom="0.3937007874015748" header="0.5118110236220472" footer="0.5118110236220472"/>
  <pageSetup fitToHeight="0" fitToWidth="1" horizontalDpi="600" verticalDpi="600" orientation="landscape" paperSize="9" scale="48" r:id="rId1"/>
  <rowBreaks count="5" manualBreakCount="5">
    <brk id="25" max="13" man="1"/>
    <brk id="53" max="13" man="1"/>
    <brk id="69" max="13" man="1"/>
    <brk id="93" max="13" man="1"/>
    <brk id="10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2016-03-25T11:08:31Z</cp:lastPrinted>
  <dcterms:created xsi:type="dcterms:W3CDTF">2007-04-10T02:31:52Z</dcterms:created>
  <dcterms:modified xsi:type="dcterms:W3CDTF">2016-04-26T05:19:19Z</dcterms:modified>
  <cp:category/>
  <cp:version/>
  <cp:contentType/>
  <cp:contentStatus/>
</cp:coreProperties>
</file>