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 activeTab="1"/>
  </bookViews>
  <sheets>
    <sheet name="001" sheetId="3" r:id="rId1"/>
    <sheet name="2 пол.2016г." sheetId="4" r:id="rId2"/>
  </sheets>
  <calcPr calcId="145621" iterate="1"/>
</workbook>
</file>

<file path=xl/calcChain.xml><?xml version="1.0" encoding="utf-8"?>
<calcChain xmlns="http://schemas.openxmlformats.org/spreadsheetml/2006/main">
  <c r="K27" i="4" l="1"/>
  <c r="K25" i="4"/>
  <c r="K17" i="4"/>
  <c r="K7" i="4"/>
  <c r="K5" i="4"/>
  <c r="L28" i="4" l="1"/>
  <c r="L26" i="4"/>
  <c r="K23" i="4"/>
  <c r="L24" i="4" s="1"/>
  <c r="K21" i="4"/>
  <c r="L22" i="4" s="1"/>
  <c r="K19" i="4"/>
  <c r="L20" i="4" s="1"/>
  <c r="L18" i="4"/>
  <c r="K15" i="4"/>
  <c r="L16" i="4" s="1"/>
  <c r="K13" i="4"/>
  <c r="K11" i="4"/>
  <c r="L12" i="4" s="1"/>
  <c r="K9" i="4"/>
  <c r="L10" i="4" s="1"/>
  <c r="L8" i="4"/>
  <c r="L6" i="4"/>
  <c r="L29" i="4" l="1"/>
  <c r="K27" i="3"/>
  <c r="K23" i="3"/>
  <c r="K21" i="3"/>
  <c r="K19" i="3"/>
  <c r="K17" i="3"/>
  <c r="K15" i="3"/>
  <c r="K13" i="3"/>
  <c r="K11" i="3"/>
  <c r="K9" i="3"/>
  <c r="K7" i="3"/>
  <c r="K5" i="3"/>
  <c r="K25" i="3" l="1"/>
  <c r="L28" i="3" l="1"/>
  <c r="L26" i="3"/>
  <c r="L24" i="3"/>
  <c r="L22" i="3"/>
  <c r="L20" i="3"/>
  <c r="L18" i="3"/>
  <c r="L16" i="3"/>
  <c r="L14" i="3"/>
  <c r="L12" i="3"/>
  <c r="L10" i="3"/>
  <c r="L8" i="3"/>
  <c r="L6" i="3"/>
  <c r="L29" i="3" l="1"/>
</calcChain>
</file>

<file path=xl/sharedStrings.xml><?xml version="1.0" encoding="utf-8"?>
<sst xmlns="http://schemas.openxmlformats.org/spreadsheetml/2006/main" count="138" uniqueCount="72">
  <si>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</si>
  <si>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</si>
  <si>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</si>
  <si>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</si>
  <si>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</si>
  <si>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</si>
  <si>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</si>
  <si>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</si>
  <si>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</si>
  <si>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</si>
  <si>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</si>
  <si>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 xml:space="preserve">ИТОГО </t>
  </si>
  <si>
    <t>Ед.     товара</t>
  </si>
  <si>
    <t>кг.</t>
  </si>
  <si>
    <t>ИТОГО</t>
  </si>
  <si>
    <t>Крупа кукурузная</t>
  </si>
  <si>
    <t>Крупа гречневая</t>
  </si>
  <si>
    <t xml:space="preserve">Крупа  рис </t>
  </si>
  <si>
    <t>Крупа пшенная</t>
  </si>
  <si>
    <t>Горох колотый</t>
  </si>
  <si>
    <t>Крупа манная</t>
  </si>
  <si>
    <t>Крупа перловая</t>
  </si>
  <si>
    <t>Макаронные изделия</t>
  </si>
  <si>
    <t>Мука пшеничная</t>
  </si>
  <si>
    <t>Крупа ячневая</t>
  </si>
  <si>
    <t>Крупа пшеничная</t>
  </si>
  <si>
    <t>Овсяные хлопья геркулес</t>
  </si>
  <si>
    <t>4*</t>
  </si>
  <si>
    <t>5*</t>
  </si>
  <si>
    <t>ВСЕГО: начальная (максимальная) цена гражданско правового договора</t>
  </si>
  <si>
    <t xml:space="preserve">Способ размещения заказа: Аукцион в электронной форме </t>
  </si>
  <si>
    <t xml:space="preserve">IV. Обоснование начальной (максимальной) цены гражданско-правового договора на поставку крупы, муки и макаронных изделий  для дошкольных </t>
  </si>
  <si>
    <t>Шлифованная, цвет белый или желтый с оттенком,  без зараженности, загрязнений и примесей. Имеет запах свойственный кукурузной крупе -не затхлый, не плесневый; имеет вкус свойственный кукурузной крупе-не кислый,не горький,в соответствии ГОСТ 6002-69.Фасовка 700 гр.,упаковка маркированная,без повреждений.</t>
  </si>
  <si>
    <t>Ядрица, первый сорт, цвет кремовый с желтоватым или зеленоватым оттенком.Имеет запах свойственный данному виду,без затхлого,плесневого и других посторонних запахов,вкус свойственный данному виду без кислого, горького и других посторонних привкусов,без зараженности.загрязнений и примисей в соответствии ГОСТ 55290-2012.Фасовка 800 гр.,упаковка маркированная,без повреждений.</t>
  </si>
  <si>
    <t>Шлифованный, круглый, высший сорт.Имеет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в соответствии ГОСТ Р 55289-2012.Фасовка 800 гр.,упаковка маркированная,без повреждений.</t>
  </si>
  <si>
    <t>Высший сорт, цвет желтый разных оттенков,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не более 900 гр., ГОСТ 572-60. Фасовка 800 гр., упаковка маркированная,без повреждений.</t>
  </si>
  <si>
    <t>Шлифованный, весовой, цвет желтый.Имеет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примесей,в соответствии ГОСТ 6201-68.Фасовка 800гр.,упаковка маркированная,без повреждений.</t>
  </si>
  <si>
    <t>Весовая, марки МТ, цвет бело-желтый,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700 гр., ГОСТ 7022-97.Упаковка маркированная,без повреждений.</t>
  </si>
  <si>
    <t>шлифованная,цвет зерна белый с  темными полосками,имеет вкус свойствееный данному виду без кислого,горького и других посторонних привкусов,без зараженности,загрязнений и примисей,запах свойственный данному виду,без затхлого,плесневого и других посторонних запахов,в соответствии ГОСТ 5784-60.Фасовка 800 гр.,упаковка маркированная,без повреждений.</t>
  </si>
  <si>
    <t>из твердых сортов пшеницы (группа А), обогащенные витаминами и минеральными веществами, с содержанием белка не менее 12г/100г, в ассортименте, без загрязнений и примисей,сорт высший, в соответствии ГОСТ 31743-2012,фасованные в прозрачные полиэтиленовые мешки 5 кг,упаковка маркированная ,без повреждений.</t>
  </si>
  <si>
    <t>Высшего сорта, весовая,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 10 кг., ГОСТ 52189-2003, упаковка маркированная,без повреждений.</t>
  </si>
  <si>
    <t>Дробленая, цвет белый с желтоватым оттенком, вкус свойственный данному виду без кислого, горького и других посторонних привкусов, без зараженности, загрязнений и примесей, запах свойственный данному виду, без затхлого плесневого и других посторонних запахов, без зараженности, загрязнений и примесей. Фасовка 600гр. ГОСТ 5784-60.упаковка маркированная ,без повреждений.</t>
  </si>
  <si>
    <t>Полтавская №1, цвет желтый разных оттенков, запах свойственный пшеничной крупе без посторонних запахов, не затхлый, не плесневый, вкус свойственный пшеничной крупе, без посторонних привкусов не кислый, не горький, без зараженности, загрязнений и примесей. Фасовка 600 гр.,  ГОСТ 276-60.Упаковка маркированная,без повреждений.</t>
  </si>
  <si>
    <t>Геркулес.Высший сорт, запах свойственный данному виду, без посторонних запахов, не затхлый, не плесневый, вкус свойственный хлопьям, без посторонних привкусов не кислый, не горький, без зараженности, загрязнений и примесей. Фасовка  400гр. ГОСТ 21149-93.Упаковка маркированная,без повреждений.</t>
  </si>
  <si>
    <t>исх. № 515 от 12.11.2015г., вход. № 108 от 12.11.2015г.Рычкова</t>
  </si>
  <si>
    <t>исх. № 516 от12.11.2015г., вход. № 109 от 12.11.2015г. Сов опторг</t>
  </si>
  <si>
    <t>исх. № 517 от 12.11.2015г., вход. № 110 от 12.11.2015г юграгазторг.</t>
  </si>
  <si>
    <t>исх. № 522 от 12.11.2015г., вход. № 111 от 12.11.2015г. ИП Ходжаев</t>
  </si>
  <si>
    <t>Дата составления сводной  таблицы    16.11.2015 года</t>
  </si>
  <si>
    <t>МБОУ "Гимназия"</t>
  </si>
  <si>
    <t xml:space="preserve">Овсяные хлопья </t>
  </si>
  <si>
    <t>вх. № 30 от 30.032016 .</t>
  </si>
  <si>
    <t>вх.№ 35 от 07.04.2016</t>
  </si>
  <si>
    <t xml:space="preserve"> вх. № 34 от 07.04.2016 </t>
  </si>
  <si>
    <t xml:space="preserve"> вх. № 36 от 11.04.2016г.</t>
  </si>
  <si>
    <t>Метод определения цены: метод сопоставления рыночных цен</t>
  </si>
  <si>
    <t>Способ размещения заказа: аукцион в электронной форме  среди субъектов малого предпринимательства и социально ориентированных некоммерческих организациях</t>
  </si>
  <si>
    <t>ЧАСТЬ IV. Обоснование начальной (максимальной) цены гражданско- правового договора  на поставку   крупы,  муки и  макаронных изделий</t>
  </si>
  <si>
    <t>Шлифованная, цвет белый или желтый с оттенком,  без зараженности, загрязнений и примесей.  Запах, свойственный кукурузной крупе,  не затхлый, не плесневый;  вкус, свойственный кукурузной крупе,  не кислый,не горький. Упаковка не менее 700 гр  и не  более 800 гр, маркированная,  без повреждений. Срок годности не более 10 месяцев.ГОСТ 6002-69.</t>
  </si>
  <si>
    <t>Шлифованный, круглый, высший сорт. Запах,  свойственный данному виду, без затхлого, плесневого и других посторонних запахов;  вкус,  свойственный данному виду без кислого, горького и других посторонних привкусов, без зараженности, загрязнений и примесей. Срок годности не более 18 месяцев.  Упаковка не менее 800 гр и  не более 850 гр, маркированная, без повреждений. ГОСТ  55289-2012.</t>
  </si>
  <si>
    <t xml:space="preserve">Высший сорт, цвет желтый разных оттенков,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Срок годности не более 9 месяцев. Упаковка  не менее 800 гр и не более 850 гр, маркированная, без повреждений. ГОСТ 572-60. </t>
  </si>
  <si>
    <t>Марки МТ, цвет бело-желтый,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Срок годности не более 10 месяцев. Упаковка не менее 700 гр и не  более 750 гр,  маркированная, без повреждений. ГОСТ 7022-97.</t>
  </si>
  <si>
    <t xml:space="preserve"> Твердые сорта пшеницы группа А, обогащенные витаминами и минеральными веществами, с содержанием белка не менее 12гр/100г, в ассортименте, без загрязнений и примесей, сорт высший, фасованные в прозрачные полиэтиленовые мешки весом не менее 1 кг и  не более 5 кг. Упаковка маркированная, без повреждений. Срок годности не более 24 месяцев. Гост 31743-2012.</t>
  </si>
  <si>
    <t>Шлифованная, цвет зерна белый с  темными полосками,  вкус свойствееный данному виду без кислого, горького и других посторонних привкусов, без зараженности, загрязнений и примесей. Упаковка не менее  800 гр и  не более 850 гр, маркированная, без повреждений. Срок годности не более 18 месяцев. Гост 5784-60</t>
  </si>
  <si>
    <t>Весовая,  сорт  высший,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Упаковка не менее 5 кг и  не более 10 кг,  маркированная, без повреждений. Срок годности не более 18 месяцев. ГОСТ 52189-2003.</t>
  </si>
  <si>
    <t>Дробленая, цвет белый с желтоватым оттенком, вкус свойственный данному виду без кислого, горького и других посторонних привкусов, без зараженности, загрязнений и примесей, запах свойственный данному виду, без затхлого плесневого и других посторонних запахов, без зараженности, загрязнений и примесей. Упаковка не менее 600 гр и  не более 650 гр, маркированная, без повреждений. Срок не более 15 месяцев. ГОСТ 5784-60.</t>
  </si>
  <si>
    <t>Полтавская №1, цвет желтый разных оттенков, запах свойственный пшеничной крупе без посторонних запахов, не затхлый, не плесневый, вкус свойственный пшеничной крупе, без посторонних привкусов не кислый, не горький, без зараженности, загрязнений и примесей. Упаковка не менее 600 гр и не более 650 гр.,маркированная,  без повреждений. Срок годности не более 14 месяцев. ГОСТ 276-60.</t>
  </si>
  <si>
    <t>Геркулес.Высший сорт, запах свойственный данному виду, без посторонних запахов, не затхлый, не плесневый, вкус свойственный хлопьям, без посторонних привкусов,  не кислый, не горький, без зараженности, загрязнений и примесей. Упаковка не менее 400 гр и  не более 450 гр, маркированная, без повреждений. Срок годности не более 4 месяцев. ГОСТ 21149-93</t>
  </si>
  <si>
    <t>Дата составления сводной  таблицы   11.04.2016 года</t>
  </si>
  <si>
    <t>кг</t>
  </si>
  <si>
    <t>Ядрица, первый сорт, цвет кремовый с желтоватым  или зеленоватым оттенком. Запах,  свойственный данному виду,без затхлого, плесневого и других посторонних запахов; вкус, свойственный данному виду,  без кислого, горького и других посторонних привкусов, без зараженности, загрязнений и примесей . Срок годности не более 20 месяцев.  Упаковка не менее 700 гр   и не более 800 гр, маркированная,без повреждений. ГОСТ 55290-2012.</t>
  </si>
  <si>
    <t>Шлифованный, весовой, сорт первый,  цвет желтый.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 Срок годности  не более 20 месяцев. Упаковка не менее 800 гр  и не более 850гр. маркированная ,без повреждений. ГОСТ 6201-68.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</si>
</sst>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Calibri"/>
      <family val="2"/>
      <charset val="204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2" fontId="10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10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/>
    <xf numFmtId="0" fontId="3" fillId="0" borderId="0" xfId="0" applyFont="1" applyFill="1"/>
    <xf numFmtId="0" fontId="10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/>
    <xf numFmtId="0" fontId="12" fillId="0" borderId="0" xfId="0" applyFont="1" applyFill="1" applyAlignme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0" fillId="2" borderId="0" xfId="0" applyFont="1" applyFill="1" applyBorder="1"/>
    <xf numFmtId="0" fontId="14" fillId="2" borderId="0" xfId="0" applyFont="1" applyFill="1" applyBorder="1"/>
    <xf numFmtId="0" fontId="11" fillId="2" borderId="0" xfId="0" applyFont="1" applyFill="1" applyAlignment="1">
      <alignment horizontal="left" vertical="center"/>
    </xf>
    <xf numFmtId="0" fontId="22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12" fillId="0" borderId="0" xfId="0" applyFont="1" applyFill="1" applyAlignment="1"/>
    <xf numFmtId="0" fontId="3" fillId="0" borderId="0" xfId="0" applyFont="1" applyFill="1" applyAlignment="1"/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opLeftCell="A10" zoomScaleNormal="100" workbookViewId="0">
      <selection sqref="A1:XFD1048576"/>
    </sheetView>
  </sheetViews>
  <sheetFormatPr defaultRowHeight="15" x14ac:dyDescent="0.25"/>
  <cols>
    <col min="1" max="1" width="4.7109375" style="1" customWidth="1"/>
    <col min="2" max="2" width="19.28515625" style="1" customWidth="1"/>
    <col min="3" max="3" width="56.140625" style="26" customWidth="1"/>
    <col min="4" max="4" width="7.140625" style="1" customWidth="1"/>
    <col min="5" max="5" width="7.42578125" style="1" customWidth="1"/>
    <col min="6" max="10" width="5.5703125" style="1" customWidth="1"/>
    <col min="11" max="11" width="11.85546875" style="27" customWidth="1"/>
    <col min="12" max="12" width="11.42578125" style="1" customWidth="1"/>
    <col min="13" max="16384" width="9.140625" style="1"/>
  </cols>
  <sheetData>
    <row r="1" spans="1:12" ht="28.5" customHeight="1" x14ac:dyDescent="0.2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8.5" customHeight="1" x14ac:dyDescent="0.2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 x14ac:dyDescent="0.25">
      <c r="A3" s="70" t="s">
        <v>0</v>
      </c>
      <c r="B3" s="71" t="s">
        <v>1</v>
      </c>
      <c r="C3" s="72" t="s">
        <v>2</v>
      </c>
      <c r="D3" s="71" t="s">
        <v>12</v>
      </c>
      <c r="E3" s="71" t="s">
        <v>3</v>
      </c>
      <c r="F3" s="71" t="s">
        <v>4</v>
      </c>
      <c r="G3" s="71"/>
      <c r="H3" s="71"/>
      <c r="I3" s="71"/>
      <c r="J3" s="71"/>
      <c r="K3" s="73" t="s">
        <v>8</v>
      </c>
      <c r="L3" s="71" t="s">
        <v>9</v>
      </c>
    </row>
    <row r="4" spans="1:12" ht="25.5" customHeight="1" x14ac:dyDescent="0.25">
      <c r="A4" s="70"/>
      <c r="B4" s="71"/>
      <c r="C4" s="72"/>
      <c r="D4" s="71"/>
      <c r="E4" s="71"/>
      <c r="F4" s="2" t="s">
        <v>5</v>
      </c>
      <c r="G4" s="2" t="s">
        <v>6</v>
      </c>
      <c r="H4" s="2" t="s">
        <v>7</v>
      </c>
      <c r="I4" s="2" t="s">
        <v>27</v>
      </c>
      <c r="J4" s="2" t="s">
        <v>28</v>
      </c>
      <c r="K4" s="73"/>
      <c r="L4" s="71"/>
    </row>
    <row r="5" spans="1:12" ht="60" x14ac:dyDescent="0.25">
      <c r="A5" s="3">
        <v>1</v>
      </c>
      <c r="B5" s="4" t="s">
        <v>15</v>
      </c>
      <c r="C5" s="5" t="s">
        <v>32</v>
      </c>
      <c r="D5" s="31" t="s">
        <v>13</v>
      </c>
      <c r="E5" s="32">
        <v>29.4</v>
      </c>
      <c r="F5" s="10">
        <v>0</v>
      </c>
      <c r="G5" s="10">
        <v>60</v>
      </c>
      <c r="H5" s="10">
        <v>65</v>
      </c>
      <c r="I5" s="10">
        <v>64</v>
      </c>
      <c r="J5" s="10">
        <v>0</v>
      </c>
      <c r="K5" s="28">
        <f>(J5+I5+H5+G5+F5)/3</f>
        <v>63</v>
      </c>
      <c r="L5" s="2"/>
    </row>
    <row r="6" spans="1:12" x14ac:dyDescent="0.25">
      <c r="A6" s="64" t="s">
        <v>14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8">
        <f>K5*E5</f>
        <v>1852.1999999999998</v>
      </c>
    </row>
    <row r="7" spans="1:12" ht="84" x14ac:dyDescent="0.25">
      <c r="A7" s="3">
        <v>2</v>
      </c>
      <c r="B7" s="4" t="s">
        <v>16</v>
      </c>
      <c r="C7" s="5" t="s">
        <v>33</v>
      </c>
      <c r="D7" s="6" t="s">
        <v>13</v>
      </c>
      <c r="E7" s="29">
        <v>90.4</v>
      </c>
      <c r="F7" s="10">
        <v>85</v>
      </c>
      <c r="G7" s="10">
        <v>75</v>
      </c>
      <c r="H7" s="10">
        <v>90</v>
      </c>
      <c r="I7" s="10">
        <v>62</v>
      </c>
      <c r="J7" s="10">
        <v>0</v>
      </c>
      <c r="K7" s="7">
        <f>(J7+I7+H7+G7+F7)/4</f>
        <v>78</v>
      </c>
      <c r="L7" s="2"/>
    </row>
    <row r="8" spans="1:12" x14ac:dyDescent="0.25">
      <c r="A8" s="64" t="s">
        <v>14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8">
        <f>K7*E7</f>
        <v>7051.2000000000007</v>
      </c>
    </row>
    <row r="9" spans="1:12" ht="65.25" customHeight="1" x14ac:dyDescent="0.25">
      <c r="A9" s="3">
        <v>3</v>
      </c>
      <c r="B9" s="4" t="s">
        <v>17</v>
      </c>
      <c r="C9" s="5" t="s">
        <v>34</v>
      </c>
      <c r="D9" s="6" t="s">
        <v>13</v>
      </c>
      <c r="E9" s="30">
        <v>158.4</v>
      </c>
      <c r="F9" s="10">
        <v>80</v>
      </c>
      <c r="G9" s="10">
        <v>80</v>
      </c>
      <c r="H9" s="10">
        <v>80</v>
      </c>
      <c r="I9" s="10">
        <v>80</v>
      </c>
      <c r="J9" s="10">
        <v>0</v>
      </c>
      <c r="K9" s="7">
        <f>(J9+I9+H9+G9+F9)/4</f>
        <v>80</v>
      </c>
      <c r="L9" s="2"/>
    </row>
    <row r="10" spans="1:12" x14ac:dyDescent="0.25">
      <c r="A10" s="64" t="s">
        <v>14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8">
        <f>K9*E9</f>
        <v>12672</v>
      </c>
    </row>
    <row r="11" spans="1:12" ht="72" x14ac:dyDescent="0.25">
      <c r="A11" s="9">
        <v>4</v>
      </c>
      <c r="B11" s="4" t="s">
        <v>18</v>
      </c>
      <c r="C11" s="5" t="s">
        <v>35</v>
      </c>
      <c r="D11" s="6" t="s">
        <v>13</v>
      </c>
      <c r="E11" s="29">
        <v>40</v>
      </c>
      <c r="F11" s="10">
        <v>34</v>
      </c>
      <c r="G11" s="11">
        <v>50</v>
      </c>
      <c r="H11" s="11">
        <v>55</v>
      </c>
      <c r="I11" s="11">
        <v>61</v>
      </c>
      <c r="J11" s="11">
        <v>0</v>
      </c>
      <c r="K11" s="12">
        <f>(J11+I11+H11+G11+F11)/4</f>
        <v>50</v>
      </c>
      <c r="L11" s="13"/>
    </row>
    <row r="12" spans="1:12" x14ac:dyDescent="0.25">
      <c r="A12" s="66" t="s">
        <v>11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8">
        <f>K11*E11</f>
        <v>2000</v>
      </c>
    </row>
    <row r="13" spans="1:12" ht="72" x14ac:dyDescent="0.25">
      <c r="A13" s="9">
        <v>5</v>
      </c>
      <c r="B13" s="4" t="s">
        <v>19</v>
      </c>
      <c r="C13" s="5" t="s">
        <v>36</v>
      </c>
      <c r="D13" s="6" t="s">
        <v>13</v>
      </c>
      <c r="E13" s="29">
        <v>8</v>
      </c>
      <c r="F13" s="10">
        <v>34</v>
      </c>
      <c r="G13" s="11">
        <v>50</v>
      </c>
      <c r="H13" s="11">
        <v>55</v>
      </c>
      <c r="I13" s="11">
        <v>53</v>
      </c>
      <c r="J13" s="11">
        <v>0</v>
      </c>
      <c r="K13" s="12">
        <f>(J13+I13+H13+G13+F13)/4</f>
        <v>48</v>
      </c>
      <c r="L13" s="13"/>
    </row>
    <row r="14" spans="1:12" x14ac:dyDescent="0.25">
      <c r="A14" s="66" t="s">
        <v>11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8">
        <f>K13*E13</f>
        <v>384</v>
      </c>
    </row>
    <row r="15" spans="1:12" ht="60" x14ac:dyDescent="0.25">
      <c r="A15" s="14">
        <v>6</v>
      </c>
      <c r="B15" s="4" t="s">
        <v>20</v>
      </c>
      <c r="C15" s="5" t="s">
        <v>37</v>
      </c>
      <c r="D15" s="6" t="s">
        <v>13</v>
      </c>
      <c r="E15" s="30">
        <v>49</v>
      </c>
      <c r="F15" s="11">
        <v>36</v>
      </c>
      <c r="G15" s="11">
        <v>55</v>
      </c>
      <c r="H15" s="11">
        <v>55</v>
      </c>
      <c r="I15" s="11">
        <v>62</v>
      </c>
      <c r="J15" s="11">
        <v>0</v>
      </c>
      <c r="K15" s="15">
        <f>(J15+I15+H15+G15+F15)/4</f>
        <v>52</v>
      </c>
      <c r="L15" s="8"/>
    </row>
    <row r="16" spans="1:12" x14ac:dyDescent="0.25">
      <c r="A16" s="16" t="s">
        <v>14</v>
      </c>
      <c r="B16" s="16"/>
      <c r="C16" s="17"/>
      <c r="D16" s="16"/>
      <c r="E16" s="16"/>
      <c r="F16" s="16"/>
      <c r="G16" s="16"/>
      <c r="H16" s="16"/>
      <c r="I16" s="16"/>
      <c r="J16" s="16"/>
      <c r="K16" s="18"/>
      <c r="L16" s="8">
        <f>K15*E15</f>
        <v>2548</v>
      </c>
    </row>
    <row r="17" spans="1:12" ht="72" x14ac:dyDescent="0.25">
      <c r="A17" s="14">
        <v>7</v>
      </c>
      <c r="B17" s="4" t="s">
        <v>21</v>
      </c>
      <c r="C17" s="5" t="s">
        <v>38</v>
      </c>
      <c r="D17" s="6" t="s">
        <v>13</v>
      </c>
      <c r="E17" s="29">
        <v>8</v>
      </c>
      <c r="F17" s="11">
        <v>0</v>
      </c>
      <c r="G17" s="11">
        <v>40</v>
      </c>
      <c r="H17" s="11">
        <v>50</v>
      </c>
      <c r="I17" s="11">
        <v>45</v>
      </c>
      <c r="J17" s="11">
        <v>0</v>
      </c>
      <c r="K17" s="15">
        <f>(J17+I17+H17+G17+F17)/3</f>
        <v>45</v>
      </c>
      <c r="L17" s="8"/>
    </row>
    <row r="18" spans="1:12" x14ac:dyDescent="0.25">
      <c r="A18" s="66" t="s">
        <v>14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8">
        <f>K17*E17</f>
        <v>360</v>
      </c>
    </row>
    <row r="19" spans="1:12" ht="60" x14ac:dyDescent="0.25">
      <c r="A19" s="14">
        <v>8</v>
      </c>
      <c r="B19" s="4" t="s">
        <v>22</v>
      </c>
      <c r="C19" s="5" t="s">
        <v>39</v>
      </c>
      <c r="D19" s="6" t="s">
        <v>13</v>
      </c>
      <c r="E19" s="29">
        <v>200</v>
      </c>
      <c r="F19" s="11">
        <v>36</v>
      </c>
      <c r="G19" s="11">
        <v>40</v>
      </c>
      <c r="H19" s="11">
        <v>45</v>
      </c>
      <c r="I19" s="11">
        <v>39</v>
      </c>
      <c r="J19" s="11">
        <v>0</v>
      </c>
      <c r="K19" s="15">
        <f>(J19+I19+H19+G19+F19)/4</f>
        <v>40</v>
      </c>
      <c r="L19" s="8"/>
    </row>
    <row r="20" spans="1:12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8">
        <f>K19*E19</f>
        <v>8000</v>
      </c>
    </row>
    <row r="21" spans="1:12" ht="72" x14ac:dyDescent="0.25">
      <c r="A21" s="14">
        <v>9</v>
      </c>
      <c r="B21" s="4" t="s">
        <v>23</v>
      </c>
      <c r="C21" s="5" t="s">
        <v>40</v>
      </c>
      <c r="D21" s="6" t="s">
        <v>13</v>
      </c>
      <c r="E21" s="29">
        <v>180</v>
      </c>
      <c r="F21" s="11">
        <v>36</v>
      </c>
      <c r="G21" s="11">
        <v>35</v>
      </c>
      <c r="H21" s="11">
        <v>39</v>
      </c>
      <c r="I21" s="11">
        <v>30</v>
      </c>
      <c r="J21" s="11">
        <v>0</v>
      </c>
      <c r="K21" s="15">
        <f>(J21+I21+H21+G21+F21)/4</f>
        <v>35</v>
      </c>
      <c r="L21" s="8"/>
    </row>
    <row r="22" spans="1:12" x14ac:dyDescent="0.25">
      <c r="A22" s="19" t="s">
        <v>14</v>
      </c>
      <c r="B22" s="19"/>
      <c r="C22" s="20"/>
      <c r="D22" s="19"/>
      <c r="E22" s="19"/>
      <c r="F22" s="19"/>
      <c r="G22" s="19"/>
      <c r="H22" s="19"/>
      <c r="I22" s="19"/>
      <c r="J22" s="19"/>
      <c r="K22" s="21"/>
      <c r="L22" s="8">
        <f>K21*E21</f>
        <v>6300</v>
      </c>
    </row>
    <row r="23" spans="1:12" ht="72" x14ac:dyDescent="0.25">
      <c r="A23" s="14">
        <v>10</v>
      </c>
      <c r="B23" s="4" t="s">
        <v>24</v>
      </c>
      <c r="C23" s="5" t="s">
        <v>41</v>
      </c>
      <c r="D23" s="6" t="s">
        <v>13</v>
      </c>
      <c r="E23" s="29">
        <v>27</v>
      </c>
      <c r="F23" s="11">
        <v>30</v>
      </c>
      <c r="G23" s="11">
        <v>40</v>
      </c>
      <c r="H23" s="11">
        <v>50</v>
      </c>
      <c r="I23" s="11">
        <v>40</v>
      </c>
      <c r="J23" s="11">
        <v>0</v>
      </c>
      <c r="K23" s="15">
        <f>(J23+I23+H23+G23+F23)/4</f>
        <v>40</v>
      </c>
      <c r="L23" s="8"/>
    </row>
    <row r="24" spans="1:12" x14ac:dyDescent="0.25">
      <c r="A24" s="66" t="s">
        <v>14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8">
        <f>K23*E23</f>
        <v>1080</v>
      </c>
    </row>
    <row r="25" spans="1:12" ht="60" x14ac:dyDescent="0.25">
      <c r="A25" s="14">
        <v>11</v>
      </c>
      <c r="B25" s="4" t="s">
        <v>25</v>
      </c>
      <c r="C25" s="5" t="s">
        <v>42</v>
      </c>
      <c r="D25" s="6" t="s">
        <v>13</v>
      </c>
      <c r="E25" s="29">
        <v>24</v>
      </c>
      <c r="F25" s="11">
        <v>30</v>
      </c>
      <c r="G25" s="11">
        <v>55</v>
      </c>
      <c r="H25" s="11">
        <v>50</v>
      </c>
      <c r="I25" s="11">
        <v>65</v>
      </c>
      <c r="J25" s="11">
        <v>0</v>
      </c>
      <c r="K25" s="15">
        <f>(J25+I25+H25+G25+F25)/5</f>
        <v>40</v>
      </c>
      <c r="L25" s="8"/>
    </row>
    <row r="26" spans="1:12" x14ac:dyDescent="0.25">
      <c r="A26" s="66" t="s">
        <v>14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8">
        <f>K25*E25</f>
        <v>960</v>
      </c>
    </row>
    <row r="27" spans="1:12" ht="60" x14ac:dyDescent="0.25">
      <c r="A27" s="14">
        <v>12</v>
      </c>
      <c r="B27" s="4" t="s">
        <v>26</v>
      </c>
      <c r="C27" s="5" t="s">
        <v>43</v>
      </c>
      <c r="D27" s="6" t="s">
        <v>13</v>
      </c>
      <c r="E27" s="29">
        <v>24</v>
      </c>
      <c r="F27" s="11">
        <v>0</v>
      </c>
      <c r="G27" s="11">
        <v>45</v>
      </c>
      <c r="H27" s="11">
        <v>50</v>
      </c>
      <c r="I27" s="11">
        <v>40</v>
      </c>
      <c r="J27" s="11">
        <v>0</v>
      </c>
      <c r="K27" s="15">
        <f>(J27+I27+H27+G27+F27)/3</f>
        <v>45</v>
      </c>
      <c r="L27" s="8"/>
    </row>
    <row r="28" spans="1:12" x14ac:dyDescent="0.25">
      <c r="A28" s="67" t="s">
        <v>14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8">
        <f>K27*E27</f>
        <v>1080</v>
      </c>
    </row>
    <row r="29" spans="1:12" x14ac:dyDescent="0.25">
      <c r="A29" s="67" t="s">
        <v>29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22">
        <f>SUM(L5:L28)</f>
        <v>44287.4</v>
      </c>
    </row>
    <row r="30" spans="1:12" x14ac:dyDescent="0.25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5"/>
    </row>
    <row r="31" spans="1:12" s="36" customFormat="1" ht="15.75" x14ac:dyDescent="0.25">
      <c r="A31" s="33" t="s">
        <v>5</v>
      </c>
      <c r="B31" s="34" t="s">
        <v>44</v>
      </c>
      <c r="C31" s="35"/>
      <c r="K31" s="37"/>
    </row>
    <row r="32" spans="1:12" s="36" customFormat="1" ht="15.75" x14ac:dyDescent="0.25">
      <c r="A32" s="33" t="s">
        <v>6</v>
      </c>
      <c r="B32" s="34" t="s">
        <v>45</v>
      </c>
      <c r="C32" s="35"/>
      <c r="K32" s="37"/>
    </row>
    <row r="33" spans="1:11" s="36" customFormat="1" ht="15.75" x14ac:dyDescent="0.25">
      <c r="A33" s="33" t="s">
        <v>7</v>
      </c>
      <c r="B33" s="34" t="s">
        <v>46</v>
      </c>
      <c r="C33" s="35"/>
      <c r="K33" s="37"/>
    </row>
    <row r="34" spans="1:11" s="36" customFormat="1" ht="15.75" x14ac:dyDescent="0.25">
      <c r="A34" s="33" t="s">
        <v>27</v>
      </c>
      <c r="B34" s="34" t="s">
        <v>47</v>
      </c>
      <c r="C34" s="35"/>
      <c r="K34" s="37"/>
    </row>
    <row r="35" spans="1:11" s="36" customFormat="1" ht="15.75" x14ac:dyDescent="0.25">
      <c r="A35" s="38"/>
      <c r="B35" s="39"/>
      <c r="C35" s="35"/>
      <c r="K35" s="37"/>
    </row>
    <row r="36" spans="1:11" s="36" customFormat="1" ht="15.75" x14ac:dyDescent="0.25">
      <c r="A36" s="62" t="s">
        <v>49</v>
      </c>
      <c r="B36" s="63"/>
      <c r="C36" s="40"/>
      <c r="K36" s="37"/>
    </row>
    <row r="37" spans="1:11" s="36" customFormat="1" ht="15.75" x14ac:dyDescent="0.25">
      <c r="A37" s="62" t="s">
        <v>10</v>
      </c>
      <c r="B37" s="63"/>
      <c r="C37" s="63"/>
      <c r="D37" s="63"/>
      <c r="E37" s="63"/>
      <c r="F37" s="63"/>
      <c r="K37" s="37"/>
    </row>
    <row r="38" spans="1:11" s="36" customFormat="1" ht="15.75" x14ac:dyDescent="0.25">
      <c r="A38" s="41" t="s">
        <v>48</v>
      </c>
      <c r="B38" s="42"/>
      <c r="C38" s="40"/>
      <c r="D38" s="43"/>
      <c r="E38" s="43"/>
      <c r="F38" s="43"/>
      <c r="K38" s="37"/>
    </row>
    <row r="39" spans="1:11" ht="48" customHeight="1" x14ac:dyDescent="0.25"/>
    <row r="41" spans="1:11" ht="48" customHeight="1" x14ac:dyDescent="0.25"/>
    <row r="43" spans="1:11" ht="40.5" customHeight="1" x14ac:dyDescent="0.25"/>
    <row r="49" s="1" customFormat="1" ht="48.75" customHeight="1" x14ac:dyDescent="0.25"/>
    <row r="51" s="1" customFormat="1" ht="45" customHeight="1" x14ac:dyDescent="0.25"/>
    <row r="53" s="1" customFormat="1" ht="120" customHeight="1" x14ac:dyDescent="0.25"/>
    <row r="55" s="1" customFormat="1" ht="85.5" customHeight="1" x14ac:dyDescent="0.25"/>
    <row r="63" s="1" customFormat="1" ht="38.25" customHeight="1" x14ac:dyDescent="0.25"/>
    <row r="69" s="1" customFormat="1" ht="41.25" customHeight="1" x14ac:dyDescent="0.25"/>
    <row r="71" s="1" customFormat="1" ht="37.5" customHeight="1" x14ac:dyDescent="0.25"/>
    <row r="79" s="1" customFormat="1" ht="72" customHeight="1" x14ac:dyDescent="0.25"/>
    <row r="105" s="1" customFormat="1" ht="38.25" customHeight="1" x14ac:dyDescent="0.25"/>
    <row r="107" s="1" customFormat="1" ht="38.25" customHeight="1" x14ac:dyDescent="0.25"/>
    <row r="119" s="1" customFormat="1" ht="40.5" customHeight="1" x14ac:dyDescent="0.25"/>
    <row r="121" s="1" customFormat="1" ht="48" customHeight="1" x14ac:dyDescent="0.25"/>
    <row r="123" s="1" customFormat="1" ht="60" customHeight="1" x14ac:dyDescent="0.25"/>
    <row r="127" s="1" customFormat="1" ht="30.75" customHeight="1" x14ac:dyDescent="0.25"/>
    <row r="128" s="1" customFormat="1" ht="31.5" customHeight="1" x14ac:dyDescent="0.25"/>
    <row r="129" s="1" customFormat="1" ht="31.5" customHeight="1" x14ac:dyDescent="0.25"/>
    <row r="130" s="1" customFormat="1" ht="31.5" customHeight="1" x14ac:dyDescent="0.25"/>
    <row r="131" s="1" customFormat="1" ht="33" customHeight="1" x14ac:dyDescent="0.25"/>
  </sheetData>
  <mergeCells count="23">
    <mergeCell ref="A1:L1"/>
    <mergeCell ref="A2:L2"/>
    <mergeCell ref="A3:A4"/>
    <mergeCell ref="B3:B4"/>
    <mergeCell ref="C3:C4"/>
    <mergeCell ref="D3:D4"/>
    <mergeCell ref="E3:E4"/>
    <mergeCell ref="K3:K4"/>
    <mergeCell ref="L3:L4"/>
    <mergeCell ref="F3:J3"/>
    <mergeCell ref="A37:F37"/>
    <mergeCell ref="A10:K10"/>
    <mergeCell ref="A8:K8"/>
    <mergeCell ref="A6:K6"/>
    <mergeCell ref="A20:K20"/>
    <mergeCell ref="A36:B36"/>
    <mergeCell ref="A29:K29"/>
    <mergeCell ref="A18:K18"/>
    <mergeCell ref="A24:K24"/>
    <mergeCell ref="A28:K28"/>
    <mergeCell ref="A26:K26"/>
    <mergeCell ref="A12:K12"/>
    <mergeCell ref="A14:K14"/>
  </mergeCells>
  <phoneticPr fontId="1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topLeftCell="A7" zoomScale="154" zoomScaleNormal="154" workbookViewId="0">
      <selection activeCell="D13" sqref="D13"/>
    </sheetView>
  </sheetViews>
  <sheetFormatPr defaultRowHeight="15" x14ac:dyDescent="0.25"/>
  <cols>
    <col min="1" max="1" width="4.7109375" style="1" customWidth="1"/>
    <col min="2" max="2" width="19.28515625" style="1" customWidth="1"/>
    <col min="3" max="3" width="56.140625" style="26" customWidth="1"/>
    <col min="4" max="4" width="7.140625" style="1" customWidth="1"/>
    <col min="5" max="5" width="7.42578125" style="1" customWidth="1"/>
    <col min="6" max="6" width="5.5703125" style="1" customWidth="1"/>
    <col min="7" max="7" width="7.140625" style="1" customWidth="1"/>
    <col min="8" max="8" width="6.7109375" style="1" customWidth="1"/>
    <col min="9" max="9" width="5.5703125" style="1" customWidth="1"/>
    <col min="10" max="10" width="5.5703125" style="1" hidden="1" customWidth="1"/>
    <col min="11" max="11" width="11.85546875" style="27" customWidth="1"/>
    <col min="12" max="12" width="11.42578125" style="1" customWidth="1"/>
    <col min="13" max="16384" width="9.140625" style="1"/>
  </cols>
  <sheetData>
    <row r="1" spans="1:12" ht="28.5" customHeight="1" x14ac:dyDescent="0.3">
      <c r="A1" s="56"/>
      <c r="B1" s="75" t="s">
        <v>57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8.5" customHeight="1" x14ac:dyDescent="0.25">
      <c r="A2" s="57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61" customFormat="1" ht="18.75" customHeight="1" x14ac:dyDescent="0.2">
      <c r="A3" s="58" t="s">
        <v>56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</row>
    <row r="4" spans="1:12" s="61" customFormat="1" ht="18.75" customHeight="1" x14ac:dyDescent="0.2">
      <c r="A4" s="58" t="s">
        <v>55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75" customHeight="1" x14ac:dyDescent="0.25">
      <c r="A5" s="45">
        <v>1</v>
      </c>
      <c r="B5" s="4" t="s">
        <v>15</v>
      </c>
      <c r="C5" s="5" t="s">
        <v>58</v>
      </c>
      <c r="D5" s="31" t="s">
        <v>69</v>
      </c>
      <c r="E5" s="32">
        <v>36.4</v>
      </c>
      <c r="F5" s="10">
        <v>60</v>
      </c>
      <c r="G5" s="10">
        <v>66.959999999999994</v>
      </c>
      <c r="H5" s="10">
        <v>68.569999999999993</v>
      </c>
      <c r="I5" s="10">
        <v>60.47</v>
      </c>
      <c r="J5" s="10">
        <v>0</v>
      </c>
      <c r="K5" s="53">
        <f>(J5+I5+H5+G5+F5)/4</f>
        <v>64</v>
      </c>
      <c r="L5" s="46"/>
    </row>
    <row r="6" spans="1:12" x14ac:dyDescent="0.25">
      <c r="A6" s="76" t="s">
        <v>14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8">
        <f>K5*E5</f>
        <v>2329.6</v>
      </c>
    </row>
    <row r="7" spans="1:12" ht="85.5" customHeight="1" x14ac:dyDescent="0.25">
      <c r="A7" s="45">
        <v>2</v>
      </c>
      <c r="B7" s="4" t="s">
        <v>16</v>
      </c>
      <c r="C7" s="5" t="s">
        <v>70</v>
      </c>
      <c r="D7" s="31" t="s">
        <v>69</v>
      </c>
      <c r="E7" s="32">
        <v>90.4</v>
      </c>
      <c r="F7" s="10">
        <v>75</v>
      </c>
      <c r="G7" s="10">
        <v>110.18</v>
      </c>
      <c r="H7" s="10">
        <v>112.82</v>
      </c>
      <c r="I7" s="10">
        <v>50</v>
      </c>
      <c r="J7" s="10">
        <v>0</v>
      </c>
      <c r="K7" s="53">
        <f>(F7+G7+H7++I7+J7)/4</f>
        <v>87</v>
      </c>
      <c r="L7" s="46"/>
    </row>
    <row r="8" spans="1:12" x14ac:dyDescent="0.25">
      <c r="A8" s="76" t="s">
        <v>14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8">
        <f>K7*E7</f>
        <v>7864.8</v>
      </c>
    </row>
    <row r="9" spans="1:12" ht="77.25" customHeight="1" x14ac:dyDescent="0.25">
      <c r="A9" s="45">
        <v>3</v>
      </c>
      <c r="B9" s="4" t="s">
        <v>17</v>
      </c>
      <c r="C9" s="5" t="s">
        <v>59</v>
      </c>
      <c r="D9" s="31" t="s">
        <v>69</v>
      </c>
      <c r="E9" s="55">
        <v>174.4</v>
      </c>
      <c r="F9" s="10">
        <v>80</v>
      </c>
      <c r="G9" s="10">
        <v>70.48</v>
      </c>
      <c r="H9" s="10">
        <v>72.17</v>
      </c>
      <c r="I9" s="10">
        <v>77.349999999999994</v>
      </c>
      <c r="J9" s="10">
        <v>0</v>
      </c>
      <c r="K9" s="54">
        <f>(J9+I9+H9+G9+F9)/4</f>
        <v>75</v>
      </c>
      <c r="L9" s="46"/>
    </row>
    <row r="10" spans="1:12" x14ac:dyDescent="0.25">
      <c r="A10" s="76" t="s">
        <v>14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8">
        <f>K9*E9</f>
        <v>13080</v>
      </c>
    </row>
    <row r="11" spans="1:12" ht="78" customHeight="1" x14ac:dyDescent="0.25">
      <c r="A11" s="9">
        <v>4</v>
      </c>
      <c r="B11" s="4" t="s">
        <v>18</v>
      </c>
      <c r="C11" s="5" t="s">
        <v>60</v>
      </c>
      <c r="D11" s="31" t="s">
        <v>69</v>
      </c>
      <c r="E11" s="32">
        <v>56</v>
      </c>
      <c r="F11" s="10">
        <v>50</v>
      </c>
      <c r="G11" s="11">
        <v>33.29</v>
      </c>
      <c r="H11" s="11">
        <v>34.090000000000003</v>
      </c>
      <c r="I11" s="11">
        <v>30.62</v>
      </c>
      <c r="J11" s="11">
        <v>0</v>
      </c>
      <c r="K11" s="12">
        <f>(J11+I11+H11+G11+F11)/4</f>
        <v>37</v>
      </c>
      <c r="L11" s="13"/>
    </row>
    <row r="12" spans="1:12" x14ac:dyDescent="0.25">
      <c r="A12" s="74" t="s">
        <v>11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8">
        <f>K11*E11</f>
        <v>2072</v>
      </c>
    </row>
    <row r="13" spans="1:12" ht="76.5" customHeight="1" x14ac:dyDescent="0.25">
      <c r="A13" s="9">
        <v>5</v>
      </c>
      <c r="B13" s="4" t="s">
        <v>19</v>
      </c>
      <c r="C13" s="5" t="s">
        <v>71</v>
      </c>
      <c r="D13" s="31" t="s">
        <v>69</v>
      </c>
      <c r="E13" s="32">
        <v>8</v>
      </c>
      <c r="F13" s="10">
        <v>50</v>
      </c>
      <c r="G13" s="11">
        <v>43.29</v>
      </c>
      <c r="H13" s="11">
        <v>44.33</v>
      </c>
      <c r="I13" s="11">
        <v>50.09</v>
      </c>
      <c r="J13" s="11">
        <v>0</v>
      </c>
      <c r="K13" s="12">
        <f>(J13+I13+H13+G13+F13)/4</f>
        <v>46.927500000000002</v>
      </c>
      <c r="L13" s="13"/>
    </row>
    <row r="14" spans="1:12" x14ac:dyDescent="0.25">
      <c r="A14" s="74" t="s">
        <v>11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8">
        <v>376</v>
      </c>
    </row>
    <row r="15" spans="1:12" ht="72" x14ac:dyDescent="0.25">
      <c r="A15" s="14">
        <v>6</v>
      </c>
      <c r="B15" s="4" t="s">
        <v>20</v>
      </c>
      <c r="C15" s="5" t="s">
        <v>61</v>
      </c>
      <c r="D15" s="31" t="s">
        <v>69</v>
      </c>
      <c r="E15" s="55">
        <v>56</v>
      </c>
      <c r="F15" s="11">
        <v>55</v>
      </c>
      <c r="G15" s="11">
        <v>57.33</v>
      </c>
      <c r="H15" s="11">
        <v>58.7</v>
      </c>
      <c r="I15" s="11">
        <v>48.97</v>
      </c>
      <c r="J15" s="11">
        <v>0</v>
      </c>
      <c r="K15" s="15">
        <f>(J15+I15+H15+G15+F15)/4</f>
        <v>55</v>
      </c>
      <c r="L15" s="8"/>
    </row>
    <row r="16" spans="1:12" x14ac:dyDescent="0.25">
      <c r="A16" s="47" t="s">
        <v>14</v>
      </c>
      <c r="B16" s="47"/>
      <c r="C16" s="48"/>
      <c r="D16" s="47"/>
      <c r="E16" s="47"/>
      <c r="F16" s="47"/>
      <c r="G16" s="47"/>
      <c r="H16" s="47"/>
      <c r="I16" s="47"/>
      <c r="J16" s="47"/>
      <c r="K16" s="49"/>
      <c r="L16" s="8">
        <f>K15*E15</f>
        <v>3080</v>
      </c>
    </row>
    <row r="17" spans="1:12" ht="60" x14ac:dyDescent="0.25">
      <c r="A17" s="14">
        <v>7</v>
      </c>
      <c r="B17" s="4" t="s">
        <v>21</v>
      </c>
      <c r="C17" s="5" t="s">
        <v>63</v>
      </c>
      <c r="D17" s="31" t="s">
        <v>69</v>
      </c>
      <c r="E17" s="32">
        <v>12</v>
      </c>
      <c r="F17" s="11">
        <v>40</v>
      </c>
      <c r="G17" s="11">
        <v>26.88</v>
      </c>
      <c r="H17" s="11">
        <v>27.52</v>
      </c>
      <c r="I17" s="11">
        <v>25.6</v>
      </c>
      <c r="J17" s="11">
        <v>0</v>
      </c>
      <c r="K17" s="15">
        <f>(J17+I17+H17+G17+F17)/4</f>
        <v>30</v>
      </c>
      <c r="L17" s="8"/>
    </row>
    <row r="18" spans="1:12" x14ac:dyDescent="0.25">
      <c r="A18" s="74" t="s">
        <v>14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">
        <f>K17*E17</f>
        <v>360</v>
      </c>
    </row>
    <row r="19" spans="1:12" ht="72" x14ac:dyDescent="0.25">
      <c r="A19" s="14">
        <v>8</v>
      </c>
      <c r="B19" s="4" t="s">
        <v>22</v>
      </c>
      <c r="C19" s="5" t="s">
        <v>62</v>
      </c>
      <c r="D19" s="31" t="s">
        <v>69</v>
      </c>
      <c r="E19" s="32">
        <v>200</v>
      </c>
      <c r="F19" s="11">
        <v>40</v>
      </c>
      <c r="G19" s="11">
        <v>37.5</v>
      </c>
      <c r="H19" s="11">
        <v>38.4</v>
      </c>
      <c r="I19" s="11">
        <v>44.1</v>
      </c>
      <c r="J19" s="11">
        <v>0</v>
      </c>
      <c r="K19" s="15">
        <f>(J19+I19+H19+G19+F19)/4</f>
        <v>40</v>
      </c>
      <c r="L19" s="8"/>
    </row>
    <row r="20" spans="1:12" x14ac:dyDescent="0.25">
      <c r="A20" s="74" t="s">
        <v>14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8">
        <f>K19*E19</f>
        <v>8000</v>
      </c>
    </row>
    <row r="21" spans="1:12" ht="73.5" customHeight="1" x14ac:dyDescent="0.25">
      <c r="A21" s="14">
        <v>9</v>
      </c>
      <c r="B21" s="4" t="s">
        <v>23</v>
      </c>
      <c r="C21" s="5" t="s">
        <v>64</v>
      </c>
      <c r="D21" s="31" t="s">
        <v>69</v>
      </c>
      <c r="E21" s="32">
        <v>500</v>
      </c>
      <c r="F21" s="11">
        <v>30</v>
      </c>
      <c r="G21" s="11">
        <v>27.88</v>
      </c>
      <c r="H21" s="11">
        <v>28.54</v>
      </c>
      <c r="I21" s="11">
        <v>29.58</v>
      </c>
      <c r="J21" s="11">
        <v>0</v>
      </c>
      <c r="K21" s="15">
        <f>(J21+I21+H21+G21+F21)/4</f>
        <v>29</v>
      </c>
      <c r="L21" s="8"/>
    </row>
    <row r="22" spans="1:12" x14ac:dyDescent="0.25">
      <c r="A22" s="50" t="s">
        <v>14</v>
      </c>
      <c r="B22" s="50"/>
      <c r="C22" s="51"/>
      <c r="D22" s="50"/>
      <c r="E22" s="50"/>
      <c r="F22" s="50"/>
      <c r="G22" s="50"/>
      <c r="H22" s="50"/>
      <c r="I22" s="50"/>
      <c r="J22" s="50"/>
      <c r="K22" s="52"/>
      <c r="L22" s="8">
        <f>K21*E21</f>
        <v>14500</v>
      </c>
    </row>
    <row r="23" spans="1:12" ht="78" customHeight="1" x14ac:dyDescent="0.25">
      <c r="A23" s="14">
        <v>10</v>
      </c>
      <c r="B23" s="4" t="s">
        <v>24</v>
      </c>
      <c r="C23" s="5" t="s">
        <v>65</v>
      </c>
      <c r="D23" s="31" t="s">
        <v>69</v>
      </c>
      <c r="E23" s="32">
        <v>33</v>
      </c>
      <c r="F23" s="11">
        <v>40</v>
      </c>
      <c r="G23" s="11">
        <v>27.68</v>
      </c>
      <c r="H23" s="11">
        <v>28.34</v>
      </c>
      <c r="I23" s="11">
        <v>23.98</v>
      </c>
      <c r="J23" s="11">
        <v>0</v>
      </c>
      <c r="K23" s="15">
        <f>(J23+I23+H23+G23+F23)/4</f>
        <v>30</v>
      </c>
      <c r="L23" s="8"/>
    </row>
    <row r="24" spans="1:12" x14ac:dyDescent="0.25">
      <c r="A24" s="74" t="s">
        <v>14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8">
        <f>K23*E23</f>
        <v>990</v>
      </c>
    </row>
    <row r="25" spans="1:12" ht="72" x14ac:dyDescent="0.25">
      <c r="A25" s="14">
        <v>11</v>
      </c>
      <c r="B25" s="4" t="s">
        <v>25</v>
      </c>
      <c r="C25" s="5" t="s">
        <v>66</v>
      </c>
      <c r="D25" s="31" t="s">
        <v>69</v>
      </c>
      <c r="E25" s="32">
        <v>30</v>
      </c>
      <c r="F25" s="11">
        <v>55</v>
      </c>
      <c r="G25" s="11">
        <v>20.38</v>
      </c>
      <c r="H25" s="11">
        <v>20.86</v>
      </c>
      <c r="I25" s="11">
        <v>23.76</v>
      </c>
      <c r="J25" s="11">
        <v>0</v>
      </c>
      <c r="K25" s="15">
        <f>(J25+I25+H25+G25+F25)/4</f>
        <v>30</v>
      </c>
      <c r="L25" s="8"/>
    </row>
    <row r="26" spans="1:12" x14ac:dyDescent="0.25">
      <c r="A26" s="74" t="s">
        <v>14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8">
        <f>K25*E25</f>
        <v>900</v>
      </c>
    </row>
    <row r="27" spans="1:12" ht="72" x14ac:dyDescent="0.25">
      <c r="A27" s="14">
        <v>12</v>
      </c>
      <c r="B27" s="4" t="s">
        <v>50</v>
      </c>
      <c r="C27" s="5" t="s">
        <v>67</v>
      </c>
      <c r="D27" s="31" t="s">
        <v>69</v>
      </c>
      <c r="E27" s="32">
        <v>36</v>
      </c>
      <c r="F27" s="11">
        <v>50</v>
      </c>
      <c r="G27" s="11">
        <v>48.13</v>
      </c>
      <c r="H27" s="11">
        <v>49.28</v>
      </c>
      <c r="I27" s="11">
        <v>52.59</v>
      </c>
      <c r="J27" s="11">
        <v>0</v>
      </c>
      <c r="K27" s="15">
        <f>(J27+I27+H27+G27+F27)/4</f>
        <v>50</v>
      </c>
      <c r="L27" s="8"/>
    </row>
    <row r="28" spans="1:12" x14ac:dyDescent="0.25">
      <c r="A28" s="67" t="s">
        <v>14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8">
        <f>K27*E27</f>
        <v>1800</v>
      </c>
    </row>
    <row r="29" spans="1:12" x14ac:dyDescent="0.25">
      <c r="A29" s="67" t="s">
        <v>29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22">
        <f>SUM(L5:L28)</f>
        <v>55352.4</v>
      </c>
    </row>
    <row r="30" spans="1:12" x14ac:dyDescent="0.25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5"/>
    </row>
    <row r="31" spans="1:12" s="36" customFormat="1" ht="15.75" x14ac:dyDescent="0.25">
      <c r="A31" s="33" t="s">
        <v>5</v>
      </c>
      <c r="B31" s="34" t="s">
        <v>51</v>
      </c>
      <c r="C31" s="35"/>
      <c r="K31" s="37"/>
    </row>
    <row r="32" spans="1:12" s="36" customFormat="1" ht="15.75" x14ac:dyDescent="0.25">
      <c r="A32" s="33" t="s">
        <v>6</v>
      </c>
      <c r="B32" s="34" t="s">
        <v>52</v>
      </c>
      <c r="C32" s="35"/>
      <c r="K32" s="37"/>
    </row>
    <row r="33" spans="1:11" s="36" customFormat="1" ht="15.75" x14ac:dyDescent="0.25">
      <c r="A33" s="33" t="s">
        <v>7</v>
      </c>
      <c r="B33" s="34" t="s">
        <v>53</v>
      </c>
      <c r="C33" s="35"/>
      <c r="K33" s="37"/>
    </row>
    <row r="34" spans="1:11" s="36" customFormat="1" ht="15.75" x14ac:dyDescent="0.25">
      <c r="A34" s="33" t="s">
        <v>27</v>
      </c>
      <c r="B34" s="34" t="s">
        <v>54</v>
      </c>
      <c r="C34" s="35"/>
      <c r="K34" s="37"/>
    </row>
    <row r="35" spans="1:11" s="36" customFormat="1" ht="15.75" x14ac:dyDescent="0.25">
      <c r="A35" s="38"/>
      <c r="B35" s="39"/>
      <c r="C35" s="35"/>
      <c r="K35" s="37"/>
    </row>
    <row r="36" spans="1:11" s="36" customFormat="1" ht="15.75" x14ac:dyDescent="0.25">
      <c r="A36" s="62" t="s">
        <v>49</v>
      </c>
      <c r="B36" s="63"/>
      <c r="C36" s="40"/>
      <c r="K36" s="37"/>
    </row>
    <row r="37" spans="1:11" s="36" customFormat="1" ht="15.75" x14ac:dyDescent="0.25">
      <c r="A37" s="62" t="s">
        <v>10</v>
      </c>
      <c r="B37" s="63"/>
      <c r="C37" s="63"/>
      <c r="D37" s="63"/>
      <c r="E37" s="63"/>
      <c r="F37" s="63"/>
      <c r="K37" s="37"/>
    </row>
    <row r="38" spans="1:11" s="36" customFormat="1" ht="15.75" x14ac:dyDescent="0.25">
      <c r="A38" s="44" t="s">
        <v>68</v>
      </c>
      <c r="B38" s="42"/>
      <c r="C38" s="40"/>
      <c r="D38" s="43"/>
      <c r="E38" s="43"/>
      <c r="F38" s="43"/>
      <c r="K38" s="37"/>
    </row>
    <row r="39" spans="1:11" ht="48" customHeight="1" x14ac:dyDescent="0.25"/>
    <row r="41" spans="1:11" ht="48" customHeight="1" x14ac:dyDescent="0.25"/>
    <row r="43" spans="1:11" ht="40.5" customHeight="1" x14ac:dyDescent="0.25"/>
    <row r="49" s="1" customFormat="1" ht="48.75" customHeight="1" x14ac:dyDescent="0.25"/>
    <row r="51" s="1" customFormat="1" ht="45" customHeight="1" x14ac:dyDescent="0.25"/>
    <row r="53" s="1" customFormat="1" ht="120" customHeight="1" x14ac:dyDescent="0.25"/>
    <row r="55" s="1" customFormat="1" ht="85.5" customHeight="1" x14ac:dyDescent="0.25"/>
    <row r="63" s="1" customFormat="1" ht="38.25" customHeight="1" x14ac:dyDescent="0.25"/>
    <row r="69" s="1" customFormat="1" ht="41.25" customHeight="1" x14ac:dyDescent="0.25"/>
    <row r="71" s="1" customFormat="1" ht="37.5" customHeight="1" x14ac:dyDescent="0.25"/>
    <row r="79" s="1" customFormat="1" ht="72" customHeight="1" x14ac:dyDescent="0.25"/>
    <row r="105" s="1" customFormat="1" ht="38.25" customHeight="1" x14ac:dyDescent="0.25"/>
    <row r="107" s="1" customFormat="1" ht="38.25" customHeight="1" x14ac:dyDescent="0.25"/>
    <row r="119" s="1" customFormat="1" ht="40.5" customHeight="1" x14ac:dyDescent="0.25"/>
    <row r="121" s="1" customFormat="1" ht="48" customHeight="1" x14ac:dyDescent="0.25"/>
    <row r="123" s="1" customFormat="1" ht="60" customHeight="1" x14ac:dyDescent="0.25"/>
    <row r="127" s="1" customFormat="1" ht="30.75" customHeight="1" x14ac:dyDescent="0.25"/>
    <row r="128" s="1" customFormat="1" ht="31.5" customHeight="1" x14ac:dyDescent="0.25"/>
    <row r="129" s="1" customFormat="1" ht="31.5" customHeight="1" x14ac:dyDescent="0.25"/>
    <row r="130" s="1" customFormat="1" ht="31.5" customHeight="1" x14ac:dyDescent="0.25"/>
    <row r="131" s="1" customFormat="1" ht="33" customHeight="1" x14ac:dyDescent="0.25"/>
  </sheetData>
  <mergeCells count="14">
    <mergeCell ref="B1:L2"/>
    <mergeCell ref="A18:K18"/>
    <mergeCell ref="A6:K6"/>
    <mergeCell ref="A8:K8"/>
    <mergeCell ref="A10:K10"/>
    <mergeCell ref="A12:K12"/>
    <mergeCell ref="A14:K14"/>
    <mergeCell ref="A37:F37"/>
    <mergeCell ref="A20:K20"/>
    <mergeCell ref="A24:K24"/>
    <mergeCell ref="A26:K26"/>
    <mergeCell ref="A28:K28"/>
    <mergeCell ref="A29:K29"/>
    <mergeCell ref="A36:B3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001</vt:lpstr>
      <vt:lpstr>2 пол.2016г.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Бухгалтер-2</cp:lastModifiedBy>
  <cp:lastPrinted>2016-04-28T05:42:59Z</cp:lastPrinted>
  <dcterms:created xsi:type="dcterms:W3CDTF">2014-02-14T07:05:08Z</dcterms:created>
  <dcterms:modified xsi:type="dcterms:W3CDTF">2016-04-28T07:01:31Z</dcterms:modified>
</cp:coreProperties>
</file>