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<sst xmlns="http://schemas.openxmlformats.org/spreadsheetml/2006/main" count="119" uniqueCount="88">
  <si>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</si>
  <si>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</si>
  <si>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</si>
  <si>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</si>
  <si>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</si>
  <si>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</si>
  <si>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</si>
  <si>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</si>
  <si>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</si>
  <si>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</si>
  <si>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</si>
  <si>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</si>
  <si>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</si>
  <si>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</si>
  <si>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</si>
  <si>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</si>
  <si>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Коэффи-циент вариации</t>
  </si>
  <si>
    <t>Расчет начальной (максималь-ной) цены по позиции*</t>
  </si>
  <si>
    <t>уп.</t>
  </si>
  <si>
    <t>"Поставка  хозяйственных товаров "</t>
  </si>
  <si>
    <t>Ведро хозяйственное</t>
  </si>
  <si>
    <t>Клей ПВА</t>
  </si>
  <si>
    <t>Лампа светодиодная</t>
  </si>
  <si>
    <t>Мешки для мусора</t>
  </si>
  <si>
    <t>Мыло детское</t>
  </si>
  <si>
    <t>Мыло жидкое</t>
  </si>
  <si>
    <t xml:space="preserve">Мыло жидкое </t>
  </si>
  <si>
    <t>Перчатки резиновые</t>
  </si>
  <si>
    <t>пар.</t>
  </si>
  <si>
    <t>Полотно нетканное</t>
  </si>
  <si>
    <t>рул.</t>
  </si>
  <si>
    <t>Порошок стиральный</t>
  </si>
  <si>
    <t>Сода</t>
  </si>
  <si>
    <t>Средство для мытья стекол</t>
  </si>
  <si>
    <t>Средство отбеливающее</t>
  </si>
  <si>
    <t>Средство чистящее для сантехники</t>
  </si>
  <si>
    <t>Универсальное чистящее средство</t>
  </si>
  <si>
    <t>Поставщик №1 Исх 16 от 17.02.2016г. Вх. 16 от 14.03.16г.</t>
  </si>
  <si>
    <t>Поставщик №3 Исх 13 от 17.02.2016г. Вх. 21 от 24.03.16г.</t>
  </si>
  <si>
    <t>Поставщик №2 Исх 15 от 17.02.2016г. Вх. 20 от 22.03.16г.</t>
  </si>
  <si>
    <t xml:space="preserve">Поставщик №4 Исх 12 от 17.02.2016г. Вх. 22 от 24.03.16г. </t>
  </si>
  <si>
    <t>Поставщик №5 Исх 14 от 17.02.2016г. Вх. 23 от 24.03.16г.</t>
  </si>
  <si>
    <t>Веник хозяйственный</t>
  </si>
  <si>
    <t>Доска разделочная</t>
  </si>
  <si>
    <t>Емкость для сбора колюще-режущих мед. отходов</t>
  </si>
  <si>
    <t>Лента сигнальная оградительная</t>
  </si>
  <si>
    <t>Перчатки х/б</t>
  </si>
  <si>
    <t>Салфетка универсальная</t>
  </si>
  <si>
    <t>Тарелка глубокая</t>
  </si>
  <si>
    <t>Тарелка мелкая</t>
  </si>
  <si>
    <t xml:space="preserve">Термометр </t>
  </si>
  <si>
    <t>Количество источников ценовой информа-ции</t>
  </si>
  <si>
    <t xml:space="preserve">Дезинфицирующее средство </t>
  </si>
  <si>
    <t>Дата подготовки обоснования начальной (максимальной) цены гражданско-правового договора: 10.06.2016 г.</t>
  </si>
  <si>
    <t>Размер не менее 35см*20см из твердых пород дерева.</t>
  </si>
  <si>
    <t>Размер не менее 28см*17см из твердых пород дерева.</t>
  </si>
  <si>
    <t>УТВЕРЖДАЮ:     Директор Лицея им. Г.Ф. Атякшева           ________________ Е.Ю. Павлюк
        М.П.</t>
  </si>
  <si>
    <t xml:space="preserve">Мыло хозяйственное </t>
  </si>
  <si>
    <t>Средство обработки яиц</t>
  </si>
  <si>
    <t xml:space="preserve">Объем: не менее 5 литров и не более 5.5л, без крышки из пластмассы. Цвет любой.
Соответствует требованиям ГОСТ Р 50962-96 Пп. 3.6.1, 3.6.4,3.8
</t>
  </si>
  <si>
    <t>Солома, размер: длина не менее 79см, ширина метелки не менее 26 см. ГОСТ 56-31-91</t>
  </si>
  <si>
    <t xml:space="preserve">Дезинфицирующее средство в таблетках. Состав: в качестве действующих средств: натриевая соль дихлоризоционуровой кислоты, содержание активного хлора не менее 44,20% и не более 45,5%.    Пластиковая банка-  таблеток не менее 300шт.
Соответствует требованиям ГОСТ 12.1.007-76 п.п.1.2;1.3
</t>
  </si>
  <si>
    <t xml:space="preserve">Одноразовая ЕСО-01. Ёмкость не менее 0,5л; Масса - не более 0,2 кг;
Габаритные размеры: не менее 135мм х 120 мм; Используемый материал - полистирол, стойкий к воздействию дезинфицирующих средств;  КЛАСС "Б" - опасные медицинские отходы. Соответствует требованиям Сан ПиН 2.1.7.2790-10
</t>
  </si>
  <si>
    <t>Вес: не менее 1кг. В пластиковой банке. Соответствует требованиям ГОСТ 18992-80</t>
  </si>
  <si>
    <t xml:space="preserve">Форма колбы А 60; Цоколь Е 27,  не менее 60 Вт. Соответствует требованиям
ГОСТ 54815-2011
</t>
  </si>
  <si>
    <t xml:space="preserve">Оградительная, ширина  не менее 50 мм, длина не менее 200 м, толщина не менее 20 мкм  
Цвет: бело-красный. Соответствует требованиям ГОСТ 10354-82 
ТР  ТС № 005/2001 « о безопасности упаковки»
</t>
  </si>
  <si>
    <t xml:space="preserve">Полиэтилен не менее на 120 л. Упакованы в рулон не менее 
20 шт. Соответствует требованиям ГОСТ Р 50962-96
ТР ТС 005/2011 « О безопасности упаковки».  
</t>
  </si>
  <si>
    <t xml:space="preserve">С ручками. Полиэтилен не менее на 30 л. Упакованы в рулон не менее  20 шт. Соответствует требованиям ГОСТ Р 50962-96
ТР ТС 005/2011 « О безопасности упаковки»
</t>
  </si>
  <si>
    <t xml:space="preserve">Для нормальной кожи. 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кусок не менее 90 грамм, в индивидуальной упаковке.  Соответствует требованиям ГОСТ 28546-2002
ТР ТС 009/2011 « О безопасности парфюмерно-косметической продукции»
</t>
  </si>
  <si>
    <t xml:space="preserve">Состав: вода высокой очистки,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пищевые, парфюмерные добавки. Форма выпуска: канистра не менее 5 л.  Соответствует требованиям ГОСТ 31696-2012
</t>
  </si>
  <si>
    <t xml:space="preserve">Для гигиенической обработки рук и санитарной обработки кожных покровов. 
Состав: четвертично-аммонийное соединение (ЧАС 0,8% - 1,5% неизменяемое значение показателя), комплекс синтетических ПАВ, функциональные и увлажняющие добавки. Форма выпуска: флакон не менее 1 л.  Соответствует требованиям ГОСТ 12.1.007-76
</t>
  </si>
  <si>
    <t xml:space="preserve">Жирность не менее 72%
Состав: натриевые соли жирных кислот, жиров и масел, хлорид натрия, гидроксид и карбонат натрия, антиоксидант, отдушка, вода. Форма выпуска: кусок не менее 250 гр.
Соответствует требованиям ГОСТ 30266-95
</t>
  </si>
  <si>
    <t xml:space="preserve">Содержит щелочные компоненты в количественном составе при пересчете на гидроокись натрия 12% и алкилдиметилбензиламмоний хлорид (четвертично-аммонийное соединение –ЧАС) -1%; Форма выпуска: канистра не менее 5 л. Соответствует требованиям
ГОСТ 12.1.007-76 п. 1.2, п. 1.3
</t>
  </si>
  <si>
    <t xml:space="preserve"> хозяйственные, резиновые, 100% латекс, размер M-индивидуальная упаковка каждый пары. Соответствует требованиям ГОСТ 20010-93
</t>
  </si>
  <si>
    <t xml:space="preserve">х/б, с точечным напылением ПВХ.  Повышенной износо-устойчивости (5-ниточные)
Соответствует требованиям ГОСТ 5007-87
</t>
  </si>
  <si>
    <t xml:space="preserve">Ширина не менее 145 см, Длина рулона не менее 60 м.  Плотность материала - 170 г/кв.м. 
Соответствует требованиям ГОСТ 14253-83 (П. 1.2)
</t>
  </si>
  <si>
    <t xml:space="preserve">Автомат.  Форма выпуска: упаковка  не менее 3кг. 
Соответствует требованиям ГОСТ 52488-2005
</t>
  </si>
  <si>
    <t xml:space="preserve">Автомат для  стирки детского белья.  Форма выпуска: упаковка  не менее 400 грамм
Соответствует требованиям ГОСТ Р 52488-2005 
</t>
  </si>
  <si>
    <t xml:space="preserve">Вискоза. Размер не менее 35см*35см. В упаковке не менее 3 шт.
</t>
  </si>
  <si>
    <t>Кальцинированная, порошок белого цвета. Форма выпуска: картонная пачка объем не менее 600 гр. Соответствует требованиям ГОСТ 5100-85</t>
  </si>
  <si>
    <t xml:space="preserve">Состав: вода, изопропиловый спирт, этиленгликоль, анионные ПАВ, парфюмерная композиция, краситель. Форма выпуска: флакон из прозрачного пластика не менее 750 мл. С распылителем рычажного типа. Соответствует требованиям ГОСТ 51696-2000
</t>
  </si>
  <si>
    <t xml:space="preserve">для отбеливания хлопчато-      бумажных, льняных, смесовых, синтетических тканей и дезинфицирования тканей и поверхностей. Состав:  не более 5% мыло, активатор ТАЭД (тетраацетилэтилендиамин), анионный ПАВ, неионогенный ПАВ, поликарбоксилаты не менее 30%  (неизменяемое значение показателя) кислородосодержащий отбеливатель. Дополнительно: оптический отбеливатель, ароматические добавки. Форма выпуска: упаковка не менее  600 гр. Соответствует требованиям  ГОСТ 22567.11-82
</t>
  </si>
  <si>
    <t>для чистки раковин, унитазов, ванн,  кафеля от ржавчины, известковых отложений, жировых и прочих загрязнений. Состав: не более 5% (неизменяемое значение показхателя) неионогенный ПАВ, анионный ПАВ, щавелевая кислота. Дополнительно: ароматизатор, краситель. Форма выпуска: флакон не менее 750мл.</t>
  </si>
  <si>
    <t xml:space="preserve">Из   фарфора, для первых блюд. Диаметр не менее  200мм, толщина стенки не менее 2,5 мм.  Соответствует требованиям ГОСТ 28390-89
</t>
  </si>
  <si>
    <t xml:space="preserve">Из  фарфора, для салатов. Диаметр не менее  175мм, толщина стенки не менее 2,5 мм.  
Соответствует требованиям ГОСТ 28390-89
</t>
  </si>
  <si>
    <t xml:space="preserve">Из  фарфора, для вторых блюд. Диаметр не менее  200мм.   
Соответствует требованиям ГОСТ 28390-89
</t>
  </si>
  <si>
    <t xml:space="preserve">Для измерения горячей воды. Диапазон температуры от -20 °C до +70 °C (диапазон может быть расширен).  Цена деления 1 °C.  Высота до 190 мм, ширина до 48 мм. Соответствует требованиям ГОСТ 28498-90 ТР ТС 020/2011 "Электромагнитная совместимость технических средств"
</t>
  </si>
  <si>
    <t>В виде порошка. Состав: карбонат кальция, сода, А-ПАВ, дезинфицирующий компонент, краситель, отдушка. Форма выпуска: пластиковая упаковка не менее 400 гр.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</si>
</sst>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46</xdr:row>
      <xdr:rowOff>57150</xdr:rowOff>
    </xdr:from>
    <xdr:to>
      <xdr:col>2</xdr:col>
      <xdr:colOff>400050</xdr:colOff>
      <xdr:row>48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9834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Normal="110" zoomScaleSheetLayoutView="100" zoomScalePageLayoutView="0" workbookViewId="0" topLeftCell="A1">
      <selection activeCell="F47" sqref="F47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6.00390625" style="0" customWidth="1"/>
    <col min="4" max="4" width="8.2812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10.7109375" style="0" customWidth="1"/>
    <col min="15" max="15" width="13.57421875" style="0" customWidth="1"/>
  </cols>
  <sheetData>
    <row r="1" spans="11:15" ht="67.5" customHeight="1">
      <c r="K1" s="44" t="s">
        <v>56</v>
      </c>
      <c r="L1" s="44"/>
      <c r="M1" s="44"/>
      <c r="N1" s="44"/>
      <c r="O1" s="44"/>
    </row>
    <row r="2" spans="1:15" ht="19.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7.25" customHeight="1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53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</row>
    <row r="6" spans="1:15" ht="15.7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32.25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>
      <c r="A8" s="49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10" spans="1:15" ht="20.25" customHeight="1">
      <c r="A10" s="37" t="s">
        <v>3</v>
      </c>
      <c r="B10" s="37" t="s">
        <v>0</v>
      </c>
      <c r="C10" s="38" t="s">
        <v>4</v>
      </c>
      <c r="D10" s="37" t="s">
        <v>13</v>
      </c>
      <c r="E10" s="40" t="s">
        <v>1</v>
      </c>
      <c r="F10" s="41"/>
      <c r="G10" s="37" t="s">
        <v>51</v>
      </c>
      <c r="H10" s="51" t="s">
        <v>2</v>
      </c>
      <c r="I10" s="52"/>
      <c r="J10" s="52"/>
      <c r="K10" s="52"/>
      <c r="L10" s="53"/>
      <c r="M10" s="45" t="s">
        <v>14</v>
      </c>
      <c r="N10" s="37" t="s">
        <v>16</v>
      </c>
      <c r="O10" s="37" t="s">
        <v>17</v>
      </c>
    </row>
    <row r="11" spans="1:15" ht="119.25" customHeight="1">
      <c r="A11" s="37"/>
      <c r="B11" s="37"/>
      <c r="C11" s="39"/>
      <c r="D11" s="37"/>
      <c r="E11" s="42"/>
      <c r="F11" s="43"/>
      <c r="G11" s="37"/>
      <c r="H11" s="8" t="s">
        <v>37</v>
      </c>
      <c r="I11" s="8" t="s">
        <v>39</v>
      </c>
      <c r="J11" s="8" t="s">
        <v>38</v>
      </c>
      <c r="K11" s="8" t="s">
        <v>40</v>
      </c>
      <c r="L11" s="29" t="s">
        <v>41</v>
      </c>
      <c r="M11" s="46"/>
      <c r="N11" s="37"/>
      <c r="O11" s="37"/>
    </row>
    <row r="12" spans="1:15" ht="12.75" customHeight="1">
      <c r="A12" s="5">
        <v>1</v>
      </c>
      <c r="B12" s="6">
        <v>2</v>
      </c>
      <c r="C12" s="5">
        <v>3</v>
      </c>
      <c r="D12" s="6">
        <v>4</v>
      </c>
      <c r="E12" s="33">
        <v>5</v>
      </c>
      <c r="F12" s="34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30">
        <v>11</v>
      </c>
      <c r="M12" s="27">
        <v>12</v>
      </c>
      <c r="N12" s="6">
        <v>13</v>
      </c>
      <c r="O12" s="5">
        <v>14</v>
      </c>
    </row>
    <row r="13" spans="1:15" s="26" customFormat="1" ht="27" customHeight="1">
      <c r="A13" s="21">
        <v>1</v>
      </c>
      <c r="B13" s="5" t="s">
        <v>20</v>
      </c>
      <c r="C13" s="14" t="s">
        <v>12</v>
      </c>
      <c r="D13" s="23">
        <v>6</v>
      </c>
      <c r="E13" s="35" t="s">
        <v>59</v>
      </c>
      <c r="F13" s="36"/>
      <c r="G13" s="22">
        <v>5</v>
      </c>
      <c r="H13" s="24">
        <v>75</v>
      </c>
      <c r="I13" s="25">
        <v>145</v>
      </c>
      <c r="J13" s="24">
        <v>110</v>
      </c>
      <c r="K13" s="13">
        <v>115</v>
      </c>
      <c r="L13" s="31">
        <v>113</v>
      </c>
      <c r="M13" s="28">
        <f>(L13+K13+J13+I13+H13)/5</f>
        <v>111.6</v>
      </c>
      <c r="N13" s="15">
        <f>STDEVA(H13:L13)/(SUM(H13:L13)/COUNTIF(H13:L13,"&gt;0"))</f>
        <v>0.222720276647613</v>
      </c>
      <c r="O13" s="12">
        <f aca="true" t="shared" si="0" ref="O13:O43">M13*D13</f>
        <v>669.5999999999999</v>
      </c>
    </row>
    <row r="14" spans="1:15" ht="27" customHeight="1">
      <c r="A14" s="11">
        <v>2</v>
      </c>
      <c r="B14" s="5" t="s">
        <v>42</v>
      </c>
      <c r="C14" s="17" t="s">
        <v>12</v>
      </c>
      <c r="D14" s="16">
        <v>20</v>
      </c>
      <c r="E14" s="33" t="s">
        <v>60</v>
      </c>
      <c r="F14" s="34"/>
      <c r="G14" s="14">
        <v>5</v>
      </c>
      <c r="H14" s="12">
        <v>120</v>
      </c>
      <c r="I14" s="12">
        <v>153</v>
      </c>
      <c r="J14" s="12">
        <v>125</v>
      </c>
      <c r="K14" s="13">
        <v>130</v>
      </c>
      <c r="L14" s="31">
        <v>128</v>
      </c>
      <c r="M14" s="28">
        <f>(L14+K14+J14+I14+H14)/5</f>
        <v>131.2</v>
      </c>
      <c r="N14" s="15">
        <f>STDEVA(H14:L14)/(SUM(H14:L14)/COUNTIF(H14:L14,"&gt;0"))</f>
        <v>0.09722096811840478</v>
      </c>
      <c r="O14" s="12">
        <f t="shared" si="0"/>
        <v>2624</v>
      </c>
    </row>
    <row r="15" spans="1:15" ht="51" customHeight="1">
      <c r="A15" s="21">
        <v>3</v>
      </c>
      <c r="B15" s="5" t="s">
        <v>52</v>
      </c>
      <c r="C15" s="17" t="s">
        <v>18</v>
      </c>
      <c r="D15" s="16">
        <v>25</v>
      </c>
      <c r="E15" s="33" t="s">
        <v>61</v>
      </c>
      <c r="F15" s="34"/>
      <c r="G15" s="14">
        <v>5</v>
      </c>
      <c r="H15" s="12">
        <v>700</v>
      </c>
      <c r="I15" s="12">
        <v>884</v>
      </c>
      <c r="J15" s="12">
        <v>780</v>
      </c>
      <c r="K15" s="13">
        <v>770</v>
      </c>
      <c r="L15" s="31">
        <v>783</v>
      </c>
      <c r="M15" s="28">
        <f aca="true" t="shared" si="1" ref="M15:M43">(L15+K15+J15+I15+H15)/5</f>
        <v>783.4</v>
      </c>
      <c r="N15" s="15">
        <f aca="true" t="shared" si="2" ref="N15:N43">STDEVA(H15:L15)/(SUM(H15:L15)/COUNTIF(H15:L15,"&gt;0"))</f>
        <v>0.08386821440664703</v>
      </c>
      <c r="O15" s="12">
        <f t="shared" si="0"/>
        <v>19585</v>
      </c>
    </row>
    <row r="16" spans="1:15" ht="18" customHeight="1">
      <c r="A16" s="11">
        <v>4</v>
      </c>
      <c r="B16" s="5" t="s">
        <v>43</v>
      </c>
      <c r="C16" s="17" t="s">
        <v>12</v>
      </c>
      <c r="D16" s="16">
        <v>6</v>
      </c>
      <c r="E16" s="33" t="s">
        <v>54</v>
      </c>
      <c r="F16" s="34"/>
      <c r="G16" s="14">
        <v>5</v>
      </c>
      <c r="H16" s="12">
        <v>350</v>
      </c>
      <c r="I16" s="12">
        <v>380</v>
      </c>
      <c r="J16" s="12">
        <v>355</v>
      </c>
      <c r="K16" s="13">
        <v>345</v>
      </c>
      <c r="L16" s="31">
        <v>340</v>
      </c>
      <c r="M16" s="28">
        <f>(L16+K16+J16+I16+H16)/5</f>
        <v>354</v>
      </c>
      <c r="N16" s="15">
        <f>STDEVA(H16:L16)/(SUM(H16:L16)/COUNTIF(H16:L16,"&gt;0"))</f>
        <v>0.0439898630011227</v>
      </c>
      <c r="O16" s="12">
        <f t="shared" si="0"/>
        <v>2124</v>
      </c>
    </row>
    <row r="17" spans="1:15" ht="18" customHeight="1">
      <c r="A17" s="21">
        <v>5</v>
      </c>
      <c r="B17" s="5" t="s">
        <v>43</v>
      </c>
      <c r="C17" s="17" t="s">
        <v>12</v>
      </c>
      <c r="D17" s="16">
        <v>3</v>
      </c>
      <c r="E17" s="33" t="s">
        <v>55</v>
      </c>
      <c r="F17" s="34"/>
      <c r="G17" s="14">
        <v>5</v>
      </c>
      <c r="H17" s="12">
        <v>250</v>
      </c>
      <c r="I17" s="12">
        <v>169</v>
      </c>
      <c r="J17" s="12">
        <v>255</v>
      </c>
      <c r="K17" s="13">
        <v>258</v>
      </c>
      <c r="L17" s="31">
        <v>256</v>
      </c>
      <c r="M17" s="28">
        <f>(L17+K17+J17+I17+H17)/5</f>
        <v>237.6</v>
      </c>
      <c r="N17" s="15">
        <f>STDEVA(H17:L17)/(SUM(H17:L17)/COUNTIF(H17:L17,"&gt;0"))</f>
        <v>0.16187571224977676</v>
      </c>
      <c r="O17" s="12">
        <f t="shared" si="0"/>
        <v>712.8</v>
      </c>
    </row>
    <row r="18" spans="1:15" ht="54" customHeight="1">
      <c r="A18" s="11">
        <v>6</v>
      </c>
      <c r="B18" s="5" t="s">
        <v>44</v>
      </c>
      <c r="C18" s="17" t="s">
        <v>12</v>
      </c>
      <c r="D18" s="16">
        <v>12</v>
      </c>
      <c r="E18" s="33" t="s">
        <v>62</v>
      </c>
      <c r="F18" s="34"/>
      <c r="G18" s="14">
        <v>5</v>
      </c>
      <c r="H18" s="12">
        <v>672</v>
      </c>
      <c r="I18" s="12">
        <v>640</v>
      </c>
      <c r="J18" s="12">
        <v>510</v>
      </c>
      <c r="K18" s="13">
        <v>515</v>
      </c>
      <c r="L18" s="31">
        <v>513</v>
      </c>
      <c r="M18" s="28">
        <f>(L18+K18+J18+I18+H18)/5</f>
        <v>570</v>
      </c>
      <c r="N18" s="15">
        <f>STDEVA(H18:L18)/(SUM(H18:L18)/COUNTIF(H18:L18,"&gt;0"))</f>
        <v>0.13918927197102937</v>
      </c>
      <c r="O18" s="12">
        <f t="shared" si="0"/>
        <v>6840</v>
      </c>
    </row>
    <row r="19" spans="1:15" ht="15" customHeight="1">
      <c r="A19" s="21">
        <v>7</v>
      </c>
      <c r="B19" s="5" t="s">
        <v>21</v>
      </c>
      <c r="C19" s="17" t="s">
        <v>12</v>
      </c>
      <c r="D19" s="16">
        <v>1</v>
      </c>
      <c r="E19" s="33" t="s">
        <v>63</v>
      </c>
      <c r="F19" s="34"/>
      <c r="G19" s="14">
        <v>5</v>
      </c>
      <c r="H19" s="12">
        <v>132</v>
      </c>
      <c r="I19" s="12">
        <v>182</v>
      </c>
      <c r="J19" s="12">
        <v>135</v>
      </c>
      <c r="K19" s="13">
        <v>140</v>
      </c>
      <c r="L19" s="31">
        <v>138</v>
      </c>
      <c r="M19" s="28">
        <f t="shared" si="1"/>
        <v>145.4</v>
      </c>
      <c r="N19" s="15">
        <f t="shared" si="2"/>
        <v>0.1422512147064474</v>
      </c>
      <c r="O19" s="12">
        <f t="shared" si="0"/>
        <v>145.4</v>
      </c>
    </row>
    <row r="20" spans="1:15" ht="27" customHeight="1">
      <c r="A20" s="11">
        <v>8</v>
      </c>
      <c r="B20" s="5" t="s">
        <v>22</v>
      </c>
      <c r="C20" s="17" t="s">
        <v>12</v>
      </c>
      <c r="D20" s="16">
        <v>50</v>
      </c>
      <c r="E20" s="33" t="s">
        <v>64</v>
      </c>
      <c r="F20" s="34"/>
      <c r="G20" s="14">
        <v>5</v>
      </c>
      <c r="H20" s="12">
        <v>150</v>
      </c>
      <c r="I20" s="12">
        <v>256</v>
      </c>
      <c r="J20" s="19">
        <v>155</v>
      </c>
      <c r="K20" s="13">
        <v>160</v>
      </c>
      <c r="L20" s="31">
        <v>157</v>
      </c>
      <c r="M20" s="28">
        <f t="shared" si="1"/>
        <v>175.6</v>
      </c>
      <c r="N20" s="15">
        <f t="shared" si="2"/>
        <v>0.2567888833489675</v>
      </c>
      <c r="O20" s="12">
        <f t="shared" si="0"/>
        <v>8780</v>
      </c>
    </row>
    <row r="21" spans="1:15" ht="39.75" customHeight="1">
      <c r="A21" s="21">
        <v>9</v>
      </c>
      <c r="B21" s="5" t="s">
        <v>45</v>
      </c>
      <c r="C21" s="17" t="s">
        <v>12</v>
      </c>
      <c r="D21" s="16">
        <v>1</v>
      </c>
      <c r="E21" s="33" t="s">
        <v>65</v>
      </c>
      <c r="F21" s="34"/>
      <c r="G21" s="14">
        <v>5</v>
      </c>
      <c r="H21" s="12">
        <v>346</v>
      </c>
      <c r="I21" s="12">
        <v>170</v>
      </c>
      <c r="J21" s="19">
        <v>280</v>
      </c>
      <c r="K21" s="13">
        <v>285</v>
      </c>
      <c r="L21" s="31">
        <v>283</v>
      </c>
      <c r="M21" s="28">
        <f>(L21+K21+J21+I21+H21)/5</f>
        <v>272.8</v>
      </c>
      <c r="N21" s="15">
        <f>STDEVA(H21:L21)/(SUM(H21:L21)/COUNTIF(H21:L21,"&gt;0"))</f>
        <v>0.2335046865575046</v>
      </c>
      <c r="O21" s="12">
        <f t="shared" si="0"/>
        <v>272.8</v>
      </c>
    </row>
    <row r="22" spans="1:15" ht="40.5" customHeight="1">
      <c r="A22" s="11">
        <v>10</v>
      </c>
      <c r="B22" s="5" t="s">
        <v>23</v>
      </c>
      <c r="C22" s="17" t="s">
        <v>12</v>
      </c>
      <c r="D22" s="16">
        <v>16</v>
      </c>
      <c r="E22" s="33" t="s">
        <v>66</v>
      </c>
      <c r="F22" s="34"/>
      <c r="G22" s="14">
        <v>5</v>
      </c>
      <c r="H22" s="12">
        <v>120</v>
      </c>
      <c r="I22" s="12">
        <v>75</v>
      </c>
      <c r="J22" s="19">
        <v>110</v>
      </c>
      <c r="K22" s="13">
        <v>110</v>
      </c>
      <c r="L22" s="31">
        <v>113</v>
      </c>
      <c r="M22" s="28">
        <f>(L22+K22+J22+I22+H22)/5</f>
        <v>105.6</v>
      </c>
      <c r="N22" s="15">
        <f>STDEVA(H22:L22)/(SUM(H22:L22)/COUNTIF(H22:L22,"&gt;0"))</f>
        <v>0.16654286896729226</v>
      </c>
      <c r="O22" s="12">
        <f>M22*D22</f>
        <v>1689.6</v>
      </c>
    </row>
    <row r="23" spans="1:15" ht="42" customHeight="1">
      <c r="A23" s="21">
        <v>11</v>
      </c>
      <c r="B23" s="5" t="s">
        <v>23</v>
      </c>
      <c r="C23" s="17" t="s">
        <v>12</v>
      </c>
      <c r="D23" s="16">
        <v>12</v>
      </c>
      <c r="E23" s="33" t="s">
        <v>67</v>
      </c>
      <c r="F23" s="34"/>
      <c r="G23" s="14">
        <v>5</v>
      </c>
      <c r="H23" s="12">
        <v>55</v>
      </c>
      <c r="I23" s="12">
        <v>35</v>
      </c>
      <c r="J23" s="12">
        <v>52</v>
      </c>
      <c r="K23" s="13">
        <v>57</v>
      </c>
      <c r="L23" s="31">
        <v>55</v>
      </c>
      <c r="M23" s="28">
        <f t="shared" si="1"/>
        <v>50.8</v>
      </c>
      <c r="N23" s="15">
        <f t="shared" si="2"/>
        <v>0.17738394214281572</v>
      </c>
      <c r="O23" s="12">
        <f t="shared" si="0"/>
        <v>609.5999999999999</v>
      </c>
    </row>
    <row r="24" spans="1:15" ht="66.75" customHeight="1">
      <c r="A24" s="11">
        <v>12</v>
      </c>
      <c r="B24" s="5" t="s">
        <v>24</v>
      </c>
      <c r="C24" s="17" t="s">
        <v>12</v>
      </c>
      <c r="D24" s="16">
        <v>150</v>
      </c>
      <c r="E24" s="33" t="s">
        <v>68</v>
      </c>
      <c r="F24" s="34"/>
      <c r="G24" s="14">
        <v>5</v>
      </c>
      <c r="H24" s="12">
        <v>30</v>
      </c>
      <c r="I24" s="12">
        <v>24</v>
      </c>
      <c r="J24" s="12">
        <v>32</v>
      </c>
      <c r="K24" s="13">
        <v>37</v>
      </c>
      <c r="L24" s="31">
        <v>35</v>
      </c>
      <c r="M24" s="28">
        <f t="shared" si="1"/>
        <v>31.6</v>
      </c>
      <c r="N24" s="15">
        <f t="shared" si="2"/>
        <v>0.15917438405011744</v>
      </c>
      <c r="O24" s="12">
        <f t="shared" si="0"/>
        <v>4740</v>
      </c>
    </row>
    <row r="25" spans="1:15" ht="55.5" customHeight="1">
      <c r="A25" s="21">
        <v>13</v>
      </c>
      <c r="B25" s="5" t="s">
        <v>25</v>
      </c>
      <c r="C25" s="17" t="s">
        <v>12</v>
      </c>
      <c r="D25" s="16">
        <v>2</v>
      </c>
      <c r="E25" s="33" t="s">
        <v>69</v>
      </c>
      <c r="F25" s="34"/>
      <c r="G25" s="14">
        <v>5</v>
      </c>
      <c r="H25" s="12">
        <v>300</v>
      </c>
      <c r="I25" s="12">
        <v>155</v>
      </c>
      <c r="J25" s="12">
        <v>320</v>
      </c>
      <c r="K25" s="13">
        <v>320</v>
      </c>
      <c r="L25" s="31">
        <v>325</v>
      </c>
      <c r="M25" s="28">
        <f t="shared" si="1"/>
        <v>284</v>
      </c>
      <c r="N25" s="15">
        <f t="shared" si="2"/>
        <v>0.2561604593150255</v>
      </c>
      <c r="O25" s="12">
        <f t="shared" si="0"/>
        <v>568</v>
      </c>
    </row>
    <row r="26" spans="1:15" ht="53.25" customHeight="1">
      <c r="A26" s="11">
        <v>14</v>
      </c>
      <c r="B26" s="5" t="s">
        <v>26</v>
      </c>
      <c r="C26" s="17" t="s">
        <v>12</v>
      </c>
      <c r="D26" s="16">
        <v>8</v>
      </c>
      <c r="E26" s="35" t="s">
        <v>70</v>
      </c>
      <c r="F26" s="36"/>
      <c r="G26" s="14">
        <v>5</v>
      </c>
      <c r="H26" s="12">
        <v>350</v>
      </c>
      <c r="I26" s="12">
        <v>390</v>
      </c>
      <c r="J26" s="12">
        <v>355</v>
      </c>
      <c r="K26" s="13">
        <v>352</v>
      </c>
      <c r="L26" s="31">
        <v>358</v>
      </c>
      <c r="M26" s="28">
        <f t="shared" si="1"/>
        <v>361</v>
      </c>
      <c r="N26" s="15">
        <f t="shared" si="2"/>
        <v>0.045685380893270476</v>
      </c>
      <c r="O26" s="12">
        <f t="shared" si="0"/>
        <v>2888</v>
      </c>
    </row>
    <row r="27" spans="1:15" ht="51.75" customHeight="1">
      <c r="A27" s="21">
        <v>15</v>
      </c>
      <c r="B27" s="5" t="s">
        <v>57</v>
      </c>
      <c r="C27" s="17" t="s">
        <v>12</v>
      </c>
      <c r="D27" s="16">
        <v>800</v>
      </c>
      <c r="E27" s="33" t="s">
        <v>71</v>
      </c>
      <c r="F27" s="34"/>
      <c r="G27" s="14">
        <v>5</v>
      </c>
      <c r="H27" s="12">
        <v>20</v>
      </c>
      <c r="I27" s="12">
        <v>23</v>
      </c>
      <c r="J27" s="12">
        <v>22</v>
      </c>
      <c r="K27" s="13">
        <v>22</v>
      </c>
      <c r="L27" s="31">
        <v>25</v>
      </c>
      <c r="M27" s="28">
        <f t="shared" si="1"/>
        <v>22.4</v>
      </c>
      <c r="N27" s="15">
        <f t="shared" si="2"/>
        <v>0.08109777734189655</v>
      </c>
      <c r="O27" s="12">
        <f t="shared" si="0"/>
        <v>17920</v>
      </c>
    </row>
    <row r="28" spans="1:15" ht="51" customHeight="1">
      <c r="A28" s="11">
        <v>16</v>
      </c>
      <c r="B28" s="5" t="s">
        <v>58</v>
      </c>
      <c r="C28" s="17" t="s">
        <v>18</v>
      </c>
      <c r="D28" s="16">
        <v>8</v>
      </c>
      <c r="E28" s="33" t="s">
        <v>72</v>
      </c>
      <c r="F28" s="34"/>
      <c r="G28" s="14">
        <v>5</v>
      </c>
      <c r="H28" s="12">
        <v>450</v>
      </c>
      <c r="I28" s="12">
        <v>697</v>
      </c>
      <c r="J28" s="12">
        <v>455</v>
      </c>
      <c r="K28" s="13">
        <v>460</v>
      </c>
      <c r="L28" s="31">
        <v>458</v>
      </c>
      <c r="M28" s="28">
        <f t="shared" si="1"/>
        <v>504</v>
      </c>
      <c r="N28" s="15">
        <f t="shared" si="2"/>
        <v>0.21419843166557484</v>
      </c>
      <c r="O28" s="12">
        <f t="shared" si="0"/>
        <v>4032</v>
      </c>
    </row>
    <row r="29" spans="1:15" ht="30.75" customHeight="1">
      <c r="A29" s="21">
        <v>17</v>
      </c>
      <c r="B29" s="5" t="s">
        <v>27</v>
      </c>
      <c r="C29" s="17" t="s">
        <v>28</v>
      </c>
      <c r="D29" s="16">
        <v>100</v>
      </c>
      <c r="E29" s="33" t="s">
        <v>73</v>
      </c>
      <c r="F29" s="34"/>
      <c r="G29" s="14">
        <v>5</v>
      </c>
      <c r="H29" s="12">
        <v>60</v>
      </c>
      <c r="I29" s="12">
        <v>65</v>
      </c>
      <c r="J29" s="12">
        <v>62</v>
      </c>
      <c r="K29" s="13">
        <v>68</v>
      </c>
      <c r="L29" s="31">
        <v>65</v>
      </c>
      <c r="M29" s="28">
        <f t="shared" si="1"/>
        <v>64</v>
      </c>
      <c r="N29" s="15">
        <f t="shared" si="2"/>
        <v>0.048159484398195125</v>
      </c>
      <c r="O29" s="12">
        <f t="shared" si="0"/>
        <v>6400</v>
      </c>
    </row>
    <row r="30" spans="1:15" ht="24" customHeight="1">
      <c r="A30" s="11">
        <v>18</v>
      </c>
      <c r="B30" s="5" t="s">
        <v>46</v>
      </c>
      <c r="C30" s="17" t="s">
        <v>28</v>
      </c>
      <c r="D30" s="16">
        <v>10</v>
      </c>
      <c r="E30" s="33" t="s">
        <v>74</v>
      </c>
      <c r="F30" s="34"/>
      <c r="G30" s="14">
        <v>5</v>
      </c>
      <c r="H30" s="12">
        <v>25</v>
      </c>
      <c r="I30" s="12">
        <v>23</v>
      </c>
      <c r="J30" s="12">
        <v>28</v>
      </c>
      <c r="K30" s="13">
        <v>33</v>
      </c>
      <c r="L30" s="31">
        <v>30</v>
      </c>
      <c r="M30" s="28">
        <f t="shared" si="1"/>
        <v>27.8</v>
      </c>
      <c r="N30" s="15">
        <f t="shared" si="2"/>
        <v>0.1425295881738056</v>
      </c>
      <c r="O30" s="12">
        <f t="shared" si="0"/>
        <v>278</v>
      </c>
    </row>
    <row r="31" spans="1:15" ht="29.25" customHeight="1">
      <c r="A31" s="21">
        <v>19</v>
      </c>
      <c r="B31" s="5" t="s">
        <v>29</v>
      </c>
      <c r="C31" s="17" t="s">
        <v>30</v>
      </c>
      <c r="D31" s="16">
        <v>1</v>
      </c>
      <c r="E31" s="33" t="s">
        <v>75</v>
      </c>
      <c r="F31" s="34"/>
      <c r="G31" s="14">
        <v>5</v>
      </c>
      <c r="H31" s="12">
        <v>3200</v>
      </c>
      <c r="I31" s="12">
        <v>3727</v>
      </c>
      <c r="J31" s="12">
        <v>3100</v>
      </c>
      <c r="K31" s="13">
        <v>3120</v>
      </c>
      <c r="L31" s="31">
        <v>3110</v>
      </c>
      <c r="M31" s="28">
        <f t="shared" si="1"/>
        <v>3251.4</v>
      </c>
      <c r="N31" s="15">
        <f t="shared" si="2"/>
        <v>0.0826728577689617</v>
      </c>
      <c r="O31" s="12">
        <f t="shared" si="0"/>
        <v>3251.4</v>
      </c>
    </row>
    <row r="32" spans="1:15" ht="27" customHeight="1">
      <c r="A32" s="11">
        <v>20</v>
      </c>
      <c r="B32" s="5" t="s">
        <v>31</v>
      </c>
      <c r="C32" s="17" t="s">
        <v>18</v>
      </c>
      <c r="D32" s="16">
        <v>150</v>
      </c>
      <c r="E32" s="33" t="s">
        <v>76</v>
      </c>
      <c r="F32" s="34"/>
      <c r="G32" s="14">
        <v>5</v>
      </c>
      <c r="H32" s="12">
        <v>68</v>
      </c>
      <c r="I32" s="12">
        <v>81</v>
      </c>
      <c r="J32" s="12">
        <v>70</v>
      </c>
      <c r="K32" s="13">
        <v>75</v>
      </c>
      <c r="L32" s="31">
        <v>72</v>
      </c>
      <c r="M32" s="28">
        <f t="shared" si="1"/>
        <v>73.2</v>
      </c>
      <c r="N32" s="15">
        <f t="shared" si="2"/>
        <v>0.06925569320019963</v>
      </c>
      <c r="O32" s="12">
        <f t="shared" si="0"/>
        <v>10980</v>
      </c>
    </row>
    <row r="33" spans="1:15" ht="27" customHeight="1">
      <c r="A33" s="21">
        <v>21</v>
      </c>
      <c r="B33" s="5" t="s">
        <v>31</v>
      </c>
      <c r="C33" s="17" t="s">
        <v>18</v>
      </c>
      <c r="D33" s="16">
        <v>3</v>
      </c>
      <c r="E33" s="33" t="s">
        <v>77</v>
      </c>
      <c r="F33" s="34"/>
      <c r="G33" s="14">
        <v>5</v>
      </c>
      <c r="H33" s="12">
        <v>450</v>
      </c>
      <c r="I33" s="12">
        <v>580</v>
      </c>
      <c r="J33" s="12">
        <v>455</v>
      </c>
      <c r="K33" s="13">
        <v>460</v>
      </c>
      <c r="L33" s="31">
        <v>458</v>
      </c>
      <c r="M33" s="28">
        <f t="shared" si="1"/>
        <v>480.6</v>
      </c>
      <c r="N33" s="15">
        <f t="shared" si="2"/>
        <v>0.1158839071154955</v>
      </c>
      <c r="O33" s="12">
        <f t="shared" si="0"/>
        <v>1441.8000000000002</v>
      </c>
    </row>
    <row r="34" spans="1:15" ht="25.5" customHeight="1">
      <c r="A34" s="11">
        <v>22</v>
      </c>
      <c r="B34" s="5" t="s">
        <v>47</v>
      </c>
      <c r="C34" s="14" t="s">
        <v>18</v>
      </c>
      <c r="D34" s="16">
        <v>20</v>
      </c>
      <c r="E34" s="33" t="s">
        <v>78</v>
      </c>
      <c r="F34" s="34"/>
      <c r="G34" s="14">
        <v>5</v>
      </c>
      <c r="H34" s="12">
        <v>50</v>
      </c>
      <c r="I34" s="12">
        <v>54</v>
      </c>
      <c r="J34" s="12">
        <v>53</v>
      </c>
      <c r="K34" s="13">
        <v>58</v>
      </c>
      <c r="L34" s="31">
        <v>55</v>
      </c>
      <c r="M34" s="28">
        <f t="shared" si="1"/>
        <v>54</v>
      </c>
      <c r="N34" s="15">
        <f t="shared" si="2"/>
        <v>0.05399029532264167</v>
      </c>
      <c r="O34" s="12">
        <f t="shared" si="0"/>
        <v>1080</v>
      </c>
    </row>
    <row r="35" spans="1:15" ht="27.75" customHeight="1">
      <c r="A35" s="21">
        <v>23</v>
      </c>
      <c r="B35" s="5" t="s">
        <v>32</v>
      </c>
      <c r="C35" s="17" t="s">
        <v>12</v>
      </c>
      <c r="D35" s="16">
        <v>80</v>
      </c>
      <c r="E35" s="33" t="s">
        <v>79</v>
      </c>
      <c r="F35" s="34"/>
      <c r="G35" s="14">
        <v>5</v>
      </c>
      <c r="H35" s="12">
        <v>50</v>
      </c>
      <c r="I35" s="12">
        <v>44</v>
      </c>
      <c r="J35" s="12">
        <v>45</v>
      </c>
      <c r="K35" s="13">
        <v>50</v>
      </c>
      <c r="L35" s="31">
        <v>48</v>
      </c>
      <c r="M35" s="28">
        <f t="shared" si="1"/>
        <v>47.4</v>
      </c>
      <c r="N35" s="15">
        <f t="shared" si="2"/>
        <v>0.05892084406653631</v>
      </c>
      <c r="O35" s="12">
        <f t="shared" si="0"/>
        <v>3792</v>
      </c>
    </row>
    <row r="36" spans="1:15" ht="40.5" customHeight="1">
      <c r="A36" s="11">
        <v>24</v>
      </c>
      <c r="B36" s="5" t="s">
        <v>33</v>
      </c>
      <c r="C36" s="17" t="s">
        <v>12</v>
      </c>
      <c r="D36" s="16">
        <v>25</v>
      </c>
      <c r="E36" s="33" t="s">
        <v>80</v>
      </c>
      <c r="F36" s="34"/>
      <c r="G36" s="14">
        <v>5</v>
      </c>
      <c r="H36" s="12">
        <v>120</v>
      </c>
      <c r="I36" s="12">
        <v>75</v>
      </c>
      <c r="J36" s="12">
        <v>123</v>
      </c>
      <c r="K36" s="13">
        <v>128</v>
      </c>
      <c r="L36" s="31">
        <v>125</v>
      </c>
      <c r="M36" s="28">
        <f t="shared" si="1"/>
        <v>114.2</v>
      </c>
      <c r="N36" s="15">
        <f t="shared" si="2"/>
        <v>0.19357758417100407</v>
      </c>
      <c r="O36" s="12">
        <f t="shared" si="0"/>
        <v>2855</v>
      </c>
    </row>
    <row r="37" spans="1:15" ht="78" customHeight="1">
      <c r="A37" s="21">
        <v>25</v>
      </c>
      <c r="B37" s="5" t="s">
        <v>34</v>
      </c>
      <c r="C37" s="17" t="s">
        <v>12</v>
      </c>
      <c r="D37" s="16">
        <v>8</v>
      </c>
      <c r="E37" s="33" t="s">
        <v>81</v>
      </c>
      <c r="F37" s="34"/>
      <c r="G37" s="14">
        <v>5</v>
      </c>
      <c r="H37" s="12">
        <v>140</v>
      </c>
      <c r="I37" s="12">
        <v>150</v>
      </c>
      <c r="J37" s="12">
        <v>142</v>
      </c>
      <c r="K37" s="13">
        <v>148</v>
      </c>
      <c r="L37" s="31">
        <v>145</v>
      </c>
      <c r="M37" s="28">
        <f t="shared" si="1"/>
        <v>145</v>
      </c>
      <c r="N37" s="15">
        <f t="shared" si="2"/>
        <v>0.02843521121115628</v>
      </c>
      <c r="O37" s="12">
        <f t="shared" si="0"/>
        <v>1160</v>
      </c>
    </row>
    <row r="38" spans="1:15" ht="53.25" customHeight="1">
      <c r="A38" s="11">
        <v>26</v>
      </c>
      <c r="B38" s="5" t="s">
        <v>35</v>
      </c>
      <c r="C38" s="17" t="s">
        <v>12</v>
      </c>
      <c r="D38" s="16">
        <v>60</v>
      </c>
      <c r="E38" s="33" t="s">
        <v>82</v>
      </c>
      <c r="F38" s="34"/>
      <c r="G38" s="14">
        <v>5</v>
      </c>
      <c r="H38" s="12">
        <v>70</v>
      </c>
      <c r="I38" s="12">
        <v>90</v>
      </c>
      <c r="J38" s="12">
        <v>75</v>
      </c>
      <c r="K38" s="13">
        <v>82</v>
      </c>
      <c r="L38" s="31">
        <v>80</v>
      </c>
      <c r="M38" s="28">
        <f t="shared" si="1"/>
        <v>79.4</v>
      </c>
      <c r="N38" s="15">
        <f t="shared" si="2"/>
        <v>0.0949191117451728</v>
      </c>
      <c r="O38" s="12">
        <f t="shared" si="0"/>
        <v>4764</v>
      </c>
    </row>
    <row r="39" spans="1:15" ht="29.25" customHeight="1">
      <c r="A39" s="21">
        <v>27</v>
      </c>
      <c r="B39" s="5" t="s">
        <v>48</v>
      </c>
      <c r="C39" s="17" t="s">
        <v>12</v>
      </c>
      <c r="D39" s="16">
        <v>20</v>
      </c>
      <c r="E39" s="33" t="s">
        <v>83</v>
      </c>
      <c r="F39" s="34"/>
      <c r="G39" s="14">
        <v>5</v>
      </c>
      <c r="H39" s="12">
        <v>100</v>
      </c>
      <c r="I39" s="12">
        <v>120</v>
      </c>
      <c r="J39" s="12">
        <v>105</v>
      </c>
      <c r="K39" s="13">
        <v>113</v>
      </c>
      <c r="L39" s="31">
        <v>110</v>
      </c>
      <c r="M39" s="28">
        <f t="shared" si="1"/>
        <v>109.6</v>
      </c>
      <c r="N39" s="15">
        <f t="shared" si="2"/>
        <v>0.06966645682051444</v>
      </c>
      <c r="O39" s="12">
        <f t="shared" si="0"/>
        <v>2192</v>
      </c>
    </row>
    <row r="40" spans="1:15" ht="25.5" customHeight="1">
      <c r="A40" s="11">
        <v>28</v>
      </c>
      <c r="B40" s="5" t="s">
        <v>49</v>
      </c>
      <c r="C40" s="17" t="s">
        <v>12</v>
      </c>
      <c r="D40" s="16">
        <v>20</v>
      </c>
      <c r="E40" s="33" t="s">
        <v>84</v>
      </c>
      <c r="F40" s="34"/>
      <c r="G40" s="14">
        <v>5</v>
      </c>
      <c r="H40" s="12">
        <v>80</v>
      </c>
      <c r="I40" s="12">
        <v>60</v>
      </c>
      <c r="J40" s="12">
        <v>84</v>
      </c>
      <c r="K40" s="13">
        <v>87</v>
      </c>
      <c r="L40" s="31">
        <v>85</v>
      </c>
      <c r="M40" s="28">
        <f t="shared" si="1"/>
        <v>79.2</v>
      </c>
      <c r="N40" s="15">
        <f t="shared" si="2"/>
        <v>0.13929005424769295</v>
      </c>
      <c r="O40" s="12">
        <f t="shared" si="0"/>
        <v>1584</v>
      </c>
    </row>
    <row r="41" spans="1:15" ht="24.75" customHeight="1">
      <c r="A41" s="21">
        <v>29</v>
      </c>
      <c r="B41" s="5" t="s">
        <v>49</v>
      </c>
      <c r="C41" s="17" t="s">
        <v>12</v>
      </c>
      <c r="D41" s="16">
        <v>20</v>
      </c>
      <c r="E41" s="33" t="s">
        <v>85</v>
      </c>
      <c r="F41" s="34"/>
      <c r="G41" s="14">
        <v>5</v>
      </c>
      <c r="H41" s="12">
        <v>80</v>
      </c>
      <c r="I41" s="12">
        <v>115</v>
      </c>
      <c r="J41" s="12">
        <v>86</v>
      </c>
      <c r="K41" s="13">
        <v>85</v>
      </c>
      <c r="L41" s="31">
        <v>88</v>
      </c>
      <c r="M41" s="28">
        <f t="shared" si="1"/>
        <v>90.8</v>
      </c>
      <c r="N41" s="15">
        <f t="shared" si="2"/>
        <v>0.15248432721428656</v>
      </c>
      <c r="O41" s="12">
        <f t="shared" si="0"/>
        <v>1816</v>
      </c>
    </row>
    <row r="42" spans="1:15" ht="51.75" customHeight="1">
      <c r="A42" s="11">
        <v>30</v>
      </c>
      <c r="B42" s="5" t="s">
        <v>50</v>
      </c>
      <c r="C42" s="17" t="s">
        <v>12</v>
      </c>
      <c r="D42" s="16">
        <v>6</v>
      </c>
      <c r="E42" s="33" t="s">
        <v>86</v>
      </c>
      <c r="F42" s="34"/>
      <c r="G42" s="14">
        <v>5</v>
      </c>
      <c r="H42" s="12">
        <v>80</v>
      </c>
      <c r="I42" s="12">
        <v>197</v>
      </c>
      <c r="J42" s="12">
        <v>155</v>
      </c>
      <c r="K42" s="13">
        <v>160</v>
      </c>
      <c r="L42" s="31">
        <v>158</v>
      </c>
      <c r="M42" s="28">
        <f t="shared" si="1"/>
        <v>150</v>
      </c>
      <c r="N42" s="15">
        <f t="shared" si="2"/>
        <v>0.2847611084556472</v>
      </c>
      <c r="O42" s="12">
        <f t="shared" si="0"/>
        <v>900</v>
      </c>
    </row>
    <row r="43" spans="1:15" ht="38.25" customHeight="1">
      <c r="A43" s="21">
        <v>31</v>
      </c>
      <c r="B43" s="5" t="s">
        <v>36</v>
      </c>
      <c r="C43" s="17" t="s">
        <v>12</v>
      </c>
      <c r="D43" s="16">
        <v>100</v>
      </c>
      <c r="E43" s="33" t="s">
        <v>87</v>
      </c>
      <c r="F43" s="34"/>
      <c r="G43" s="14">
        <v>5</v>
      </c>
      <c r="H43" s="12">
        <v>60</v>
      </c>
      <c r="I43" s="12">
        <v>56</v>
      </c>
      <c r="J43" s="12">
        <v>62</v>
      </c>
      <c r="K43" s="13">
        <v>67</v>
      </c>
      <c r="L43" s="31">
        <v>65</v>
      </c>
      <c r="M43" s="28">
        <f t="shared" si="1"/>
        <v>62</v>
      </c>
      <c r="N43" s="15">
        <f t="shared" si="2"/>
        <v>0.06937359086324699</v>
      </c>
      <c r="O43" s="12">
        <f t="shared" si="0"/>
        <v>6200</v>
      </c>
    </row>
    <row r="44" spans="1:15" ht="15.75">
      <c r="A44" s="54" t="s">
        <v>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18">
        <f>SUM(O13:O43)</f>
        <v>122895</v>
      </c>
    </row>
    <row r="45" spans="5:6" ht="12.75">
      <c r="E45" s="2"/>
      <c r="F45" s="2"/>
    </row>
    <row r="46" spans="1:15" ht="12.75">
      <c r="A46" s="7" t="s">
        <v>5</v>
      </c>
      <c r="B46" s="7"/>
      <c r="C46" s="2"/>
      <c r="D46" s="2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0"/>
    </row>
    <row r="50" spans="1:15" ht="94.5" customHeight="1">
      <c r="A50" s="57" t="s">
        <v>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2.75">
      <c r="A51" s="7" t="s">
        <v>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ht="12.75">
      <c r="N54" s="32"/>
    </row>
  </sheetData>
  <sheetProtection/>
  <mergeCells count="50">
    <mergeCell ref="A44:N44"/>
    <mergeCell ref="A50:O50"/>
    <mergeCell ref="E43:F43"/>
    <mergeCell ref="E37:F37"/>
    <mergeCell ref="E38:F38"/>
    <mergeCell ref="E39:F39"/>
    <mergeCell ref="E40:F40"/>
    <mergeCell ref="E41:F41"/>
    <mergeCell ref="E42:F42"/>
    <mergeCell ref="E28:F28"/>
    <mergeCell ref="E23:F23"/>
    <mergeCell ref="E35:F35"/>
    <mergeCell ref="E36:F36"/>
    <mergeCell ref="E30:F30"/>
    <mergeCell ref="E31:F31"/>
    <mergeCell ref="E33:F33"/>
    <mergeCell ref="E32:F32"/>
    <mergeCell ref="E34:F34"/>
    <mergeCell ref="E15:F15"/>
    <mergeCell ref="E16:F16"/>
    <mergeCell ref="G10:G11"/>
    <mergeCell ref="H10:L10"/>
    <mergeCell ref="E13:F13"/>
    <mergeCell ref="E14:F14"/>
    <mergeCell ref="A2:O2"/>
    <mergeCell ref="A3:O3"/>
    <mergeCell ref="A6:O6"/>
    <mergeCell ref="A7:O7"/>
    <mergeCell ref="A8:O8"/>
    <mergeCell ref="A10:A11"/>
    <mergeCell ref="B10:B11"/>
    <mergeCell ref="C10:C11"/>
    <mergeCell ref="D10:D11"/>
    <mergeCell ref="E10:F11"/>
    <mergeCell ref="K1:O1"/>
    <mergeCell ref="E22:F22"/>
    <mergeCell ref="M10:M11"/>
    <mergeCell ref="N10:N11"/>
    <mergeCell ref="O10:O11"/>
    <mergeCell ref="E12:F12"/>
    <mergeCell ref="E29:F29"/>
    <mergeCell ref="E21:F21"/>
    <mergeCell ref="E17:F17"/>
    <mergeCell ref="E18:F18"/>
    <mergeCell ref="E24:F24"/>
    <mergeCell ref="E25:F25"/>
    <mergeCell ref="E26:F26"/>
    <mergeCell ref="E27:F27"/>
    <mergeCell ref="E20:F20"/>
    <mergeCell ref="E19:F19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2016-08-18T13:11:21Z</cp:lastPrinted>
  <dcterms:created xsi:type="dcterms:W3CDTF">1996-10-08T23:32:33Z</dcterms:created>
  <dcterms:modified xsi:type="dcterms:W3CDTF">2016-08-30T09:38:10Z</dcterms:modified>
  <cp:category/>
  <cp:version/>
  <cp:contentType/>
  <cp:contentStatus/>
</cp:coreProperties>
</file>