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35" yWindow="65386" windowWidth="14955" windowHeight="8115" activeTab="0"/>
  </bookViews>
  <sheets>
    <sheet name="общий расчет (2)" sheetId="1" r:id="rId1"/>
    <sheet name="общий расчет" sheetId="2" r:id="rId2"/>
  </sheets>
  <definedNames/>
  <calcPr fullCalcOnLoad="1" refMode="R1C1"/>
</workbook>
</file>

<file path=xl/sharedStrings.xml><?xml version="1.0" encoding="utf-8"?>
<sst xmlns="http://schemas.openxmlformats.org/spreadsheetml/2006/main" count="157" uniqueCount="68">
  <si>
    <t>сумма, руб.</t>
  </si>
  <si>
    <t>Ед. измер.</t>
  </si>
  <si>
    <t>Начальная (максимальная) цена</t>
  </si>
  <si>
    <t>Итого начальная (максимальная) цена контракта</t>
  </si>
  <si>
    <t xml:space="preserve">1*.   Женщины до 40 лет                               </t>
  </si>
  <si>
    <t>2*. Женщины после 40 лет</t>
  </si>
  <si>
    <t>чел</t>
  </si>
  <si>
    <t>Всего, чел</t>
  </si>
  <si>
    <t xml:space="preserve">2*.   Женщины после 40 лет                             </t>
  </si>
  <si>
    <t xml:space="preserve">3*.   Мужчины до 40 лет                              </t>
  </si>
  <si>
    <t xml:space="preserve">4*.   Мужчины после 40 лет                              </t>
  </si>
  <si>
    <t>Средняя стоимость за 1 человека</t>
  </si>
  <si>
    <t>Наименование и описание объекта закупки</t>
  </si>
  <si>
    <t xml:space="preserve"> Женщины после 40 лет, количество человек</t>
  </si>
  <si>
    <t xml:space="preserve">Женщины до 40 лет, количество человек   </t>
  </si>
  <si>
    <t>Мужчины до 40 лет, количество человек</t>
  </si>
  <si>
    <t>Мужчины после 40 лет, количество человек</t>
  </si>
  <si>
    <t>Субвенции на осуществление деятельности по опеке и попечительству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</si>
  <si>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</si>
  <si>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Субвенции на осуществление полномочий по образованию и организации деятельности комиссий по делам несовершеннолетних и защите их прав</t>
  </si>
  <si>
    <t>средняя цена, руб. за 1 человека</t>
  </si>
  <si>
    <t>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</si>
  <si>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Содержание аппарата управления</t>
  </si>
  <si>
    <t>Источник финансирования (местные, окружные средства)</t>
  </si>
  <si>
    <t xml:space="preserve">Метод обоснования начальной (максимальной) цены: Метод сопоставимых рыночных цен (анализ рынка). </t>
  </si>
  <si>
    <t>Гл. специалист УБУиО Н.Б. Королева                                                                                                                                                                                                                                                              М.Г. Филиппова</t>
  </si>
  <si>
    <t xml:space="preserve"> 8 (34675) 5-00-47</t>
  </si>
  <si>
    <r>
      <t xml:space="preserve">Способ размещения заказа: </t>
    </r>
    <r>
      <rPr>
        <b/>
        <sz val="10"/>
        <rFont val="Times New Roman"/>
        <family val="1"/>
      </rPr>
      <t xml:space="preserve">электронный аукцион. </t>
    </r>
  </si>
  <si>
    <t xml:space="preserve">1*.   Женщины до 40 лет (с применением коэффициента инфляции на 2018-2020 годы)                               </t>
  </si>
  <si>
    <t xml:space="preserve">2*.    Женщины после 40 лет (с применением коэффициента инфляции на 2018-2020 годы)       </t>
  </si>
  <si>
    <t xml:space="preserve">3*.     Мужчины до 40 лет (с применением коэффициента инфляции на 2018-2020 годы)       </t>
  </si>
  <si>
    <t xml:space="preserve">4*.      Мужчины после 40 лет (с применением коэффициента инфляции на 2018-2020 годы)       </t>
  </si>
  <si>
    <t>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«Об административных правонарушениях»</t>
  </si>
  <si>
    <t xml:space="preserve">IV. Обоснование начальной (максимальной) цены  контракта на оказание услуг по  проведению диспансеризации муниципальных служащих  ИКЗ № 183862200236886220100100460018690244 </t>
  </si>
  <si>
    <t>Диспансеризация муниципальных служащих. Объем услуг определяется приказом Минздравсоцразвития РФ от 14.12.2009 № 984н «Об утверждении Порядка прохождения диспансеризации государственными гражданскими служащими Российской Федерации и муниципальными служащими, перечня заболеваний, препятствующих поступлению на государственную гражданскую службу Российской Федерации и муниципальную службу или ее прохождению, а также формы заключения медицинского учреждения».
Количество муниципальных служащих, подлежащих направлению на диспансеризацию, составляет 36  человек</t>
  </si>
  <si>
    <t>Итого начальная (максимальная) цена контракта: 163 607  (сто шестьдесят три тысячи шестьсот семь) рублей 14 копеек.</t>
  </si>
  <si>
    <t>1- коммерческое предложение от   25.11.2016 № 56-ОПМУ</t>
  </si>
  <si>
    <t>2- коммерческое предложение от 25.11.2016 № 2135</t>
  </si>
  <si>
    <t>3- коммерческое предложение от 24.11.2016 № б/н</t>
  </si>
  <si>
    <t xml:space="preserve">1*.   Общая стоимость (Женщины до 40 лет ), руб                            </t>
  </si>
  <si>
    <t xml:space="preserve">2*.   Общая стоимость (Женщины после 40 лет), руб                             </t>
  </si>
  <si>
    <t xml:space="preserve">3*.   Общая стоимость (Мужчины до 40 лет), руб                              </t>
  </si>
  <si>
    <t xml:space="preserve">2*.   Общая стоимость (Женщины до 40 лет ), руб                            </t>
  </si>
  <si>
    <t xml:space="preserve">2*.   Общая стоимость (Мужчины до 40 лет), руб                              </t>
  </si>
  <si>
    <t xml:space="preserve">2*.   Общая стоимость (Мужчины после 40 лет ), руб                            </t>
  </si>
  <si>
    <t xml:space="preserve">1*.   Общая стоимость (Женщины после 40 лет), руб                             </t>
  </si>
  <si>
    <t xml:space="preserve">1*.   Общая стоимость (Мужчины до 40 лет), руб                              </t>
  </si>
  <si>
    <t xml:space="preserve">1*.   Общая стоимость (Мужчины после 40 лет ), руб                            </t>
  </si>
  <si>
    <t xml:space="preserve">3*.   Общая стоимость (Женщины до 40 лет ), руб                            </t>
  </si>
  <si>
    <t xml:space="preserve">3*.   Общая стоимость (Женщины после 40 лет), руб                             </t>
  </si>
  <si>
    <t xml:space="preserve">3*.   Общая стоимость (Мужчины после 40 лет ), руб                            </t>
  </si>
  <si>
    <t>IV. Обоснование начальной (максимальной) цены  контракта на оказание услуг по  проведению диспансеризации муниципальных служащих  администрации города Югорска</t>
  </si>
  <si>
    <t xml:space="preserve">1*.   Женщины до 40 лет                       </t>
  </si>
  <si>
    <t xml:space="preserve">1*.    Женщины после 40 лет   </t>
  </si>
  <si>
    <t xml:space="preserve">1*.     Мужчины до 40 лет  </t>
  </si>
  <si>
    <t>1*.      Мужчины после 40 лет</t>
  </si>
  <si>
    <t xml:space="preserve">2*.   Женщины до 40 лет                      </t>
  </si>
  <si>
    <t xml:space="preserve">2*.    Женщины после 40 лет  </t>
  </si>
  <si>
    <t xml:space="preserve">2*.     Мужчины до 40 лет </t>
  </si>
  <si>
    <t xml:space="preserve">2*.      Мужчины после 40 лет  </t>
  </si>
  <si>
    <t xml:space="preserve">3*.   Женщины до 40 лет                     </t>
  </si>
  <si>
    <t xml:space="preserve">3*.    Женщины после 40 лет </t>
  </si>
  <si>
    <t xml:space="preserve">3*.     Мужчины до 40 лет  </t>
  </si>
  <si>
    <t xml:space="preserve">3*.      Мужчины после 40 лет  </t>
  </si>
  <si>
    <t>Итого начальная (максимальная) цена контракта: 191 004 (сто девяносто одна тысяча четыре) рубля 00 копеек.</t>
  </si>
  <si>
    <t>1-  коммерческое предложение от 16.02.2021 № 07-102-Исх-443</t>
  </si>
  <si>
    <t>2-  коммерческое предложение от  14.11.2019 № 402-ОПМУ (с применением уровня инфляции, не превышающего соотвественно 4.0 %  (декабрь 2021 г к декабрю 2020 г)</t>
  </si>
  <si>
    <t>3- коммерческое предложение от 06.11.2020 № 321-ОПМУ  (с применением уровня инфляции, не превышающего соотвественно 4.0 %  (декабрь 2021 г к декабрю 2020 г)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</si>
</sst>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2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4" fontId="1" fillId="0" borderId="0" xfId="0" applyNumberFormat="1" applyFont="1" applyAlignment="1">
      <alignment horizontal="left"/>
    </xf>
    <xf numFmtId="0" fontId="1" fillId="33" borderId="0" xfId="0" applyFont="1" applyFill="1" applyAlignment="1" quotePrefix="1">
      <alignment horizontal="left"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0" xfId="0" applyFont="1" applyFill="1" applyAlignment="1">
      <alignment horizontal="left" wrapText="1"/>
    </xf>
    <xf numFmtId="0" fontId="0" fillId="33" borderId="0" xfId="0" applyFont="1" applyFill="1" applyAlignment="1">
      <alignment horizontal="left" wrapText="1"/>
    </xf>
    <xf numFmtId="0" fontId="1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5" fillId="0" borderId="14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4" fontId="1" fillId="0" borderId="14" xfId="0" applyNumberFormat="1" applyFont="1" applyBorder="1" applyAlignment="1">
      <alignment horizontal="center" vertical="top" wrapText="1"/>
    </xf>
    <xf numFmtId="4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Alignment="1" quotePrefix="1">
      <alignment horizontal="center" wrapText="1"/>
    </xf>
    <xf numFmtId="0" fontId="1" fillId="0" borderId="24" xfId="0" applyFont="1" applyBorder="1" applyAlignment="1" quotePrefix="1">
      <alignment horizontal="left" wrapText="1"/>
    </xf>
    <xf numFmtId="0" fontId="1" fillId="0" borderId="2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33" borderId="0" xfId="0" applyFont="1" applyFill="1" applyAlignment="1">
      <alignment horizontal="left" wrapText="1"/>
    </xf>
    <xf numFmtId="0" fontId="0" fillId="33" borderId="0" xfId="0" applyFont="1" applyFill="1" applyAlignment="1">
      <alignment horizontal="left" wrapText="1"/>
    </xf>
    <xf numFmtId="0" fontId="1" fillId="0" borderId="0" xfId="0" applyFont="1" applyAlignment="1">
      <alignment horizontal="left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top" wrapText="1"/>
    </xf>
    <xf numFmtId="0" fontId="6" fillId="34" borderId="16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wrapText="1"/>
    </xf>
    <xf numFmtId="0" fontId="6" fillId="35" borderId="16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/>
    </xf>
    <xf numFmtId="0" fontId="6" fillId="35" borderId="15" xfId="0" applyFont="1" applyFill="1" applyBorder="1" applyAlignment="1">
      <alignment horizontal="center"/>
    </xf>
    <xf numFmtId="0" fontId="7" fillId="35" borderId="16" xfId="0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4" fontId="4" fillId="35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4" fontId="4" fillId="35" borderId="10" xfId="0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 horizontal="center" vertical="top" wrapText="1"/>
    </xf>
    <xf numFmtId="4" fontId="6" fillId="35" borderId="10" xfId="0" applyNumberFormat="1" applyFont="1" applyFill="1" applyBorder="1" applyAlignment="1">
      <alignment horizontal="center" vertical="center"/>
    </xf>
    <xf numFmtId="0" fontId="1" fillId="35" borderId="24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/>
    </xf>
    <xf numFmtId="0" fontId="6" fillId="35" borderId="17" xfId="0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/>
    </xf>
    <xf numFmtId="0" fontId="4" fillId="35" borderId="17" xfId="0" applyFont="1" applyFill="1" applyBorder="1" applyAlignment="1">
      <alignment/>
    </xf>
    <xf numFmtId="0" fontId="5" fillId="35" borderId="17" xfId="0" applyFont="1" applyFill="1" applyBorder="1" applyAlignment="1">
      <alignment/>
    </xf>
    <xf numFmtId="4" fontId="4" fillId="35" borderId="17" xfId="0" applyNumberFormat="1" applyFont="1" applyFill="1" applyBorder="1" applyAlignment="1">
      <alignment/>
    </xf>
    <xf numFmtId="4" fontId="5" fillId="35" borderId="17" xfId="0" applyNumberFormat="1" applyFont="1" applyFill="1" applyBorder="1" applyAlignment="1">
      <alignment/>
    </xf>
    <xf numFmtId="4" fontId="1" fillId="35" borderId="17" xfId="0" applyNumberFormat="1" applyFont="1" applyFill="1" applyBorder="1" applyAlignment="1">
      <alignment horizontal="center" vertical="top" wrapText="1"/>
    </xf>
    <xf numFmtId="4" fontId="6" fillId="35" borderId="17" xfId="0" applyNumberFormat="1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wrapText="1"/>
    </xf>
    <xf numFmtId="0" fontId="6" fillId="36" borderId="16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/>
    </xf>
    <xf numFmtId="0" fontId="6" fillId="36" borderId="15" xfId="0" applyFont="1" applyFill="1" applyBorder="1" applyAlignment="1">
      <alignment horizontal="center"/>
    </xf>
    <xf numFmtId="0" fontId="7" fillId="36" borderId="16" xfId="0" applyFont="1" applyFill="1" applyBorder="1" applyAlignment="1">
      <alignment horizontal="center"/>
    </xf>
    <xf numFmtId="0" fontId="4" fillId="36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4" fontId="4" fillId="36" borderId="10" xfId="0" applyNumberFormat="1" applyFont="1" applyFill="1" applyBorder="1" applyAlignment="1">
      <alignment/>
    </xf>
    <xf numFmtId="4" fontId="5" fillId="36" borderId="10" xfId="0" applyNumberFormat="1" applyFont="1" applyFill="1" applyBorder="1" applyAlignment="1">
      <alignment/>
    </xf>
    <xf numFmtId="4" fontId="4" fillId="36" borderId="10" xfId="0" applyNumberFormat="1" applyFont="1" applyFill="1" applyBorder="1" applyAlignment="1">
      <alignment/>
    </xf>
    <xf numFmtId="4" fontId="1" fillId="36" borderId="10" xfId="0" applyNumberFormat="1" applyFont="1" applyFill="1" applyBorder="1" applyAlignment="1">
      <alignment horizontal="center" vertical="top" wrapText="1"/>
    </xf>
    <xf numFmtId="4" fontId="6" fillId="36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tabSelected="1" zoomScalePageLayoutView="0" workbookViewId="0" topLeftCell="A11">
      <selection activeCell="H36" sqref="H36"/>
    </sheetView>
  </sheetViews>
  <sheetFormatPr defaultColWidth="9.00390625" defaultRowHeight="12.75"/>
  <cols>
    <col min="2" max="2" width="13.125" style="0" customWidth="1"/>
    <col min="3" max="3" width="11.625" style="0" customWidth="1"/>
    <col min="4" max="4" width="8.25390625" style="0" customWidth="1"/>
    <col min="5" max="5" width="6.75390625" style="0" customWidth="1"/>
    <col min="6" max="6" width="10.125" style="0" customWidth="1"/>
    <col min="7" max="7" width="11.25390625" style="0" customWidth="1"/>
    <col min="8" max="8" width="12.375" style="0" customWidth="1"/>
    <col min="9" max="9" width="14.00390625" style="0" customWidth="1"/>
    <col min="10" max="10" width="5.00390625" style="0" customWidth="1"/>
    <col min="11" max="11" width="6.875" style="0" customWidth="1"/>
    <col min="12" max="12" width="6.375" style="0" hidden="1" customWidth="1"/>
    <col min="13" max="13" width="6.625" style="0" hidden="1" customWidth="1"/>
    <col min="14" max="14" width="5.125" style="0" customWidth="1"/>
    <col min="15" max="15" width="8.625" style="0" customWidth="1"/>
    <col min="16" max="16" width="13.875" style="0" customWidth="1"/>
    <col min="17" max="17" width="13.75390625" style="0" customWidth="1"/>
    <col min="18" max="18" width="14.00390625" style="0" customWidth="1"/>
    <col min="19" max="19" width="12.00390625" style="0" customWidth="1"/>
    <col min="20" max="20" width="10.625" style="0" customWidth="1"/>
    <col min="21" max="21" width="11.00390625" style="0" customWidth="1"/>
    <col min="22" max="22" width="10.375" style="0" customWidth="1"/>
    <col min="23" max="23" width="14.00390625" style="0" customWidth="1"/>
  </cols>
  <sheetData>
    <row r="1" spans="1:23" s="1" customFormat="1" ht="21" customHeight="1">
      <c r="A1" s="80" t="s">
        <v>51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</row>
    <row r="2" spans="1:11" s="1" customFormat="1" ht="12.75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2" s="1" customFormat="1" ht="17.25" customHeight="1">
      <c r="A3" s="81" t="s">
        <v>27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23" s="1" customFormat="1" ht="12.75">
      <c r="A4" s="74" t="s">
        <v>12</v>
      </c>
      <c r="B4" s="75"/>
      <c r="C4" s="74" t="s">
        <v>23</v>
      </c>
      <c r="D4" s="75"/>
      <c r="E4" s="69" t="s">
        <v>1</v>
      </c>
      <c r="F4" s="66" t="s">
        <v>14</v>
      </c>
      <c r="G4" s="66" t="s">
        <v>13</v>
      </c>
      <c r="H4" s="66" t="s">
        <v>15</v>
      </c>
      <c r="I4" s="66" t="s">
        <v>16</v>
      </c>
      <c r="J4" s="69" t="s">
        <v>7</v>
      </c>
      <c r="K4" s="69"/>
      <c r="L4" s="69"/>
      <c r="M4" s="69"/>
      <c r="N4" s="35"/>
      <c r="O4" s="70"/>
      <c r="P4" s="70"/>
      <c r="Q4" s="70"/>
      <c r="R4" s="36"/>
      <c r="S4" s="15"/>
      <c r="T4" s="15"/>
      <c r="U4" s="15"/>
      <c r="V4" s="15"/>
      <c r="W4" s="66" t="s">
        <v>2</v>
      </c>
    </row>
    <row r="5" spans="1:23" s="1" customFormat="1" ht="111.75" customHeight="1">
      <c r="A5" s="76"/>
      <c r="B5" s="77"/>
      <c r="C5" s="76"/>
      <c r="D5" s="77"/>
      <c r="E5" s="69"/>
      <c r="F5" s="67"/>
      <c r="G5" s="67"/>
      <c r="H5" s="67"/>
      <c r="I5" s="67"/>
      <c r="J5" s="69"/>
      <c r="K5" s="69"/>
      <c r="L5" s="69"/>
      <c r="M5" s="69"/>
      <c r="N5" s="35" t="s">
        <v>52</v>
      </c>
      <c r="O5" s="36"/>
      <c r="P5" s="16" t="s">
        <v>53</v>
      </c>
      <c r="Q5" s="16" t="s">
        <v>54</v>
      </c>
      <c r="R5" s="16" t="s">
        <v>55</v>
      </c>
      <c r="S5" s="71" t="s">
        <v>39</v>
      </c>
      <c r="T5" s="71" t="s">
        <v>45</v>
      </c>
      <c r="U5" s="73" t="s">
        <v>46</v>
      </c>
      <c r="V5" s="73" t="s">
        <v>47</v>
      </c>
      <c r="W5" s="68"/>
    </row>
    <row r="6" spans="1:23" s="1" customFormat="1" ht="18.75" customHeight="1">
      <c r="A6" s="76"/>
      <c r="B6" s="77"/>
      <c r="C6" s="78"/>
      <c r="D6" s="79"/>
      <c r="E6" s="69"/>
      <c r="F6" s="68"/>
      <c r="G6" s="68"/>
      <c r="H6" s="68"/>
      <c r="I6" s="68"/>
      <c r="J6" s="69"/>
      <c r="K6" s="69"/>
      <c r="L6" s="69"/>
      <c r="M6" s="69"/>
      <c r="N6" s="55" t="s">
        <v>20</v>
      </c>
      <c r="O6" s="56"/>
      <c r="P6" s="56"/>
      <c r="Q6" s="56"/>
      <c r="R6" s="57"/>
      <c r="S6" s="72"/>
      <c r="T6" s="72"/>
      <c r="U6" s="73"/>
      <c r="V6" s="73"/>
      <c r="W6" s="14" t="s">
        <v>0</v>
      </c>
    </row>
    <row r="7" spans="1:23" s="1" customFormat="1" ht="12" customHeight="1" hidden="1">
      <c r="A7" s="12"/>
      <c r="B7" s="1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3" t="s">
        <v>5</v>
      </c>
      <c r="T7" s="3" t="s">
        <v>5</v>
      </c>
      <c r="U7" s="3" t="s">
        <v>5</v>
      </c>
      <c r="V7" s="3" t="s">
        <v>5</v>
      </c>
      <c r="W7" s="2"/>
    </row>
    <row r="8" spans="1:23" s="1" customFormat="1" ht="12" customHeight="1">
      <c r="A8" s="83"/>
      <c r="B8" s="84"/>
      <c r="C8" s="83"/>
      <c r="D8" s="84"/>
      <c r="E8" s="2"/>
      <c r="F8" s="2"/>
      <c r="G8" s="2"/>
      <c r="H8" s="2"/>
      <c r="I8" s="2"/>
      <c r="J8" s="83"/>
      <c r="K8" s="84"/>
      <c r="L8" s="2"/>
      <c r="M8" s="2"/>
      <c r="N8" s="83"/>
      <c r="O8" s="84"/>
      <c r="P8" s="2"/>
      <c r="Q8" s="2"/>
      <c r="R8" s="2"/>
      <c r="S8" s="3"/>
      <c r="T8" s="3"/>
      <c r="U8" s="3"/>
      <c r="V8" s="3"/>
      <c r="W8" s="2"/>
    </row>
    <row r="9" spans="1:23" s="1" customFormat="1" ht="66.75" customHeight="1">
      <c r="A9" s="58" t="s">
        <v>34</v>
      </c>
      <c r="B9" s="59"/>
      <c r="C9" s="51" t="s">
        <v>17</v>
      </c>
      <c r="D9" s="52"/>
      <c r="E9" s="6" t="s">
        <v>6</v>
      </c>
      <c r="F9" s="6">
        <v>5</v>
      </c>
      <c r="G9" s="6">
        <v>3</v>
      </c>
      <c r="H9" s="6">
        <v>0</v>
      </c>
      <c r="I9" s="6">
        <v>0</v>
      </c>
      <c r="J9" s="53">
        <f>F9+G9+H9+I9</f>
        <v>8</v>
      </c>
      <c r="K9" s="54"/>
      <c r="L9" s="64"/>
      <c r="M9" s="65"/>
      <c r="N9" s="49">
        <v>4855</v>
      </c>
      <c r="O9" s="50"/>
      <c r="P9" s="7">
        <v>6415</v>
      </c>
      <c r="Q9" s="7">
        <v>4269</v>
      </c>
      <c r="R9" s="7">
        <v>4712</v>
      </c>
      <c r="S9" s="8">
        <f>N9*F9</f>
        <v>24275</v>
      </c>
      <c r="T9" s="8">
        <f aca="true" t="shared" si="0" ref="T9:V13">P9*G9</f>
        <v>19245</v>
      </c>
      <c r="U9" s="8">
        <f t="shared" si="0"/>
        <v>0</v>
      </c>
      <c r="V9" s="8">
        <f t="shared" si="0"/>
        <v>0</v>
      </c>
      <c r="W9" s="9">
        <f>SUM(S9:V9)</f>
        <v>43520</v>
      </c>
    </row>
    <row r="10" spans="1:23" s="1" customFormat="1" ht="284.25" customHeight="1">
      <c r="A10" s="60"/>
      <c r="B10" s="61"/>
      <c r="C10" s="51" t="s">
        <v>18</v>
      </c>
      <c r="D10" s="52"/>
      <c r="E10" s="6" t="s">
        <v>6</v>
      </c>
      <c r="F10" s="6">
        <v>1</v>
      </c>
      <c r="G10" s="6">
        <v>2</v>
      </c>
      <c r="H10" s="6">
        <v>0</v>
      </c>
      <c r="I10" s="6">
        <v>0</v>
      </c>
      <c r="J10" s="53">
        <f>F10+G10+H10+I10</f>
        <v>3</v>
      </c>
      <c r="K10" s="54"/>
      <c r="L10" s="6"/>
      <c r="M10" s="10"/>
      <c r="N10" s="49">
        <v>4855</v>
      </c>
      <c r="O10" s="50"/>
      <c r="P10" s="7">
        <v>6415</v>
      </c>
      <c r="Q10" s="7">
        <v>4269</v>
      </c>
      <c r="R10" s="7">
        <v>4712</v>
      </c>
      <c r="S10" s="8">
        <f>N10*F10</f>
        <v>4855</v>
      </c>
      <c r="T10" s="8">
        <f t="shared" si="0"/>
        <v>12830</v>
      </c>
      <c r="U10" s="8">
        <f t="shared" si="0"/>
        <v>0</v>
      </c>
      <c r="V10" s="8">
        <f t="shared" si="0"/>
        <v>0</v>
      </c>
      <c r="W10" s="9">
        <f>SUM(S10:V10)</f>
        <v>17685</v>
      </c>
    </row>
    <row r="11" spans="1:23" s="1" customFormat="1" ht="111" customHeight="1">
      <c r="A11" s="60"/>
      <c r="B11" s="61"/>
      <c r="C11" s="51" t="s">
        <v>19</v>
      </c>
      <c r="D11" s="52"/>
      <c r="E11" s="6" t="s">
        <v>6</v>
      </c>
      <c r="F11" s="6">
        <v>0</v>
      </c>
      <c r="G11" s="6">
        <v>1</v>
      </c>
      <c r="H11" s="6">
        <v>0</v>
      </c>
      <c r="I11" s="6">
        <v>1</v>
      </c>
      <c r="J11" s="53">
        <f>F11+G11+H11+I11</f>
        <v>2</v>
      </c>
      <c r="K11" s="54"/>
      <c r="L11" s="6"/>
      <c r="M11" s="10"/>
      <c r="N11" s="49">
        <v>4855</v>
      </c>
      <c r="O11" s="50"/>
      <c r="P11" s="7">
        <v>6415</v>
      </c>
      <c r="Q11" s="7">
        <v>4269</v>
      </c>
      <c r="R11" s="7">
        <v>4712</v>
      </c>
      <c r="S11" s="8">
        <f>N11*F11</f>
        <v>0</v>
      </c>
      <c r="T11" s="8">
        <f t="shared" si="0"/>
        <v>6415</v>
      </c>
      <c r="U11" s="8">
        <f t="shared" si="0"/>
        <v>0</v>
      </c>
      <c r="V11" s="8">
        <f t="shared" si="0"/>
        <v>4712</v>
      </c>
      <c r="W11" s="9">
        <f>SUM(S11:V11)</f>
        <v>11127</v>
      </c>
    </row>
    <row r="12" spans="1:23" s="1" customFormat="1" ht="327" customHeight="1">
      <c r="A12" s="60"/>
      <c r="B12" s="61"/>
      <c r="C12" s="51" t="s">
        <v>32</v>
      </c>
      <c r="D12" s="52"/>
      <c r="E12" s="6" t="s">
        <v>6</v>
      </c>
      <c r="F12" s="6">
        <v>1</v>
      </c>
      <c r="G12" s="6">
        <v>0</v>
      </c>
      <c r="H12" s="6">
        <v>0</v>
      </c>
      <c r="I12" s="6">
        <v>0</v>
      </c>
      <c r="J12" s="53">
        <f>F12+G12+H12+I12</f>
        <v>1</v>
      </c>
      <c r="K12" s="54"/>
      <c r="L12" s="6"/>
      <c r="M12" s="10"/>
      <c r="N12" s="49">
        <v>4855</v>
      </c>
      <c r="O12" s="50"/>
      <c r="P12" s="7">
        <v>6415</v>
      </c>
      <c r="Q12" s="7">
        <v>4269</v>
      </c>
      <c r="R12" s="7">
        <v>4712</v>
      </c>
      <c r="S12" s="8">
        <f>N12*F12</f>
        <v>4855</v>
      </c>
      <c r="T12" s="8">
        <f t="shared" si="0"/>
        <v>0</v>
      </c>
      <c r="U12" s="8">
        <f t="shared" si="0"/>
        <v>0</v>
      </c>
      <c r="V12" s="8">
        <f t="shared" si="0"/>
        <v>0</v>
      </c>
      <c r="W12" s="9">
        <f>SUM(S12:V12)</f>
        <v>4855</v>
      </c>
    </row>
    <row r="13" spans="1:23" s="1" customFormat="1" ht="53.25" customHeight="1">
      <c r="A13" s="60"/>
      <c r="B13" s="61"/>
      <c r="C13" s="51" t="s">
        <v>22</v>
      </c>
      <c r="D13" s="52"/>
      <c r="E13" s="6" t="s">
        <v>6</v>
      </c>
      <c r="F13" s="6">
        <v>7</v>
      </c>
      <c r="G13" s="6">
        <v>21</v>
      </c>
      <c r="H13" s="6">
        <v>4</v>
      </c>
      <c r="I13" s="6">
        <v>7</v>
      </c>
      <c r="J13" s="53">
        <f>F13+G13+H13+I13</f>
        <v>39</v>
      </c>
      <c r="K13" s="54"/>
      <c r="L13" s="6"/>
      <c r="M13" s="10"/>
      <c r="N13" s="49">
        <v>4855</v>
      </c>
      <c r="O13" s="50"/>
      <c r="P13" s="7">
        <v>6415</v>
      </c>
      <c r="Q13" s="7">
        <v>4269</v>
      </c>
      <c r="R13" s="7">
        <v>4712</v>
      </c>
      <c r="S13" s="8">
        <f>N13*F13</f>
        <v>33985</v>
      </c>
      <c r="T13" s="8">
        <f t="shared" si="0"/>
        <v>134715</v>
      </c>
      <c r="U13" s="8">
        <f t="shared" si="0"/>
        <v>17076</v>
      </c>
      <c r="V13" s="8">
        <f t="shared" si="0"/>
        <v>32984</v>
      </c>
      <c r="W13" s="9">
        <f>SUM(S13:V13)</f>
        <v>218760</v>
      </c>
    </row>
    <row r="14" spans="1:23" s="1" customFormat="1" ht="29.25" customHeight="1">
      <c r="A14" s="60"/>
      <c r="B14" s="61"/>
      <c r="C14" s="93" t="s">
        <v>11</v>
      </c>
      <c r="D14" s="94"/>
      <c r="E14" s="95"/>
      <c r="F14" s="95"/>
      <c r="G14" s="95"/>
      <c r="H14" s="95"/>
      <c r="I14" s="95"/>
      <c r="J14" s="96"/>
      <c r="K14" s="97"/>
      <c r="L14" s="95"/>
      <c r="M14" s="98"/>
      <c r="N14" s="99">
        <v>4855</v>
      </c>
      <c r="O14" s="100"/>
      <c r="P14" s="101">
        <v>6415</v>
      </c>
      <c r="Q14" s="101">
        <v>4269</v>
      </c>
      <c r="R14" s="101">
        <v>4712</v>
      </c>
      <c r="S14" s="102"/>
      <c r="T14" s="102"/>
      <c r="U14" s="102"/>
      <c r="V14" s="102"/>
      <c r="W14" s="103"/>
    </row>
    <row r="15" spans="1:23" s="1" customFormat="1" ht="45.75" customHeight="1">
      <c r="A15" s="62"/>
      <c r="B15" s="63"/>
      <c r="C15" s="104" t="s">
        <v>3</v>
      </c>
      <c r="D15" s="105"/>
      <c r="E15" s="106"/>
      <c r="F15" s="106"/>
      <c r="G15" s="106"/>
      <c r="H15" s="106"/>
      <c r="I15" s="106"/>
      <c r="J15" s="107">
        <f>J13+J12+J11+J10+J9</f>
        <v>53</v>
      </c>
      <c r="K15" s="108"/>
      <c r="L15" s="109"/>
      <c r="M15" s="110"/>
      <c r="N15" s="111"/>
      <c r="O15" s="112"/>
      <c r="P15" s="113"/>
      <c r="Q15" s="113"/>
      <c r="R15" s="113"/>
      <c r="S15" s="114"/>
      <c r="T15" s="114"/>
      <c r="U15" s="114"/>
      <c r="V15" s="114"/>
      <c r="W15" s="115">
        <f>W13+W12+W11+W10+W9</f>
        <v>295947</v>
      </c>
    </row>
    <row r="16" spans="1:23" s="1" customFormat="1" ht="45.75" customHeight="1">
      <c r="A16" s="74" t="s">
        <v>12</v>
      </c>
      <c r="B16" s="75"/>
      <c r="C16" s="74" t="s">
        <v>23</v>
      </c>
      <c r="D16" s="75"/>
      <c r="E16" s="69" t="s">
        <v>1</v>
      </c>
      <c r="F16" s="66" t="s">
        <v>14</v>
      </c>
      <c r="G16" s="66" t="s">
        <v>13</v>
      </c>
      <c r="H16" s="66" t="s">
        <v>15</v>
      </c>
      <c r="I16" s="66" t="s">
        <v>16</v>
      </c>
      <c r="J16" s="69" t="s">
        <v>7</v>
      </c>
      <c r="K16" s="69"/>
      <c r="L16" s="69"/>
      <c r="M16" s="69"/>
      <c r="N16" s="35"/>
      <c r="O16" s="70"/>
      <c r="P16" s="70"/>
      <c r="Q16" s="70"/>
      <c r="R16" s="36"/>
      <c r="S16" s="15"/>
      <c r="T16" s="15"/>
      <c r="U16" s="15"/>
      <c r="V16" s="15"/>
      <c r="W16" s="66" t="s">
        <v>2</v>
      </c>
    </row>
    <row r="17" spans="1:23" s="1" customFormat="1" ht="115.5" customHeight="1">
      <c r="A17" s="76"/>
      <c r="B17" s="77"/>
      <c r="C17" s="76"/>
      <c r="D17" s="77"/>
      <c r="E17" s="69"/>
      <c r="F17" s="67"/>
      <c r="G17" s="67"/>
      <c r="H17" s="67"/>
      <c r="I17" s="67"/>
      <c r="J17" s="69"/>
      <c r="K17" s="69"/>
      <c r="L17" s="69"/>
      <c r="M17" s="69"/>
      <c r="N17" s="35" t="s">
        <v>56</v>
      </c>
      <c r="O17" s="36"/>
      <c r="P17" s="16" t="s">
        <v>57</v>
      </c>
      <c r="Q17" s="16" t="s">
        <v>58</v>
      </c>
      <c r="R17" s="16" t="s">
        <v>59</v>
      </c>
      <c r="S17" s="71" t="s">
        <v>42</v>
      </c>
      <c r="T17" s="71" t="s">
        <v>40</v>
      </c>
      <c r="U17" s="73" t="s">
        <v>43</v>
      </c>
      <c r="V17" s="73" t="s">
        <v>44</v>
      </c>
      <c r="W17" s="68"/>
    </row>
    <row r="18" spans="1:23" s="1" customFormat="1" ht="45.75" customHeight="1">
      <c r="A18" s="76"/>
      <c r="B18" s="77"/>
      <c r="C18" s="78"/>
      <c r="D18" s="79"/>
      <c r="E18" s="69"/>
      <c r="F18" s="68"/>
      <c r="G18" s="68"/>
      <c r="H18" s="68"/>
      <c r="I18" s="68"/>
      <c r="J18" s="69"/>
      <c r="K18" s="69"/>
      <c r="L18" s="69"/>
      <c r="M18" s="69"/>
      <c r="N18" s="55" t="s">
        <v>20</v>
      </c>
      <c r="O18" s="56"/>
      <c r="P18" s="56"/>
      <c r="Q18" s="56"/>
      <c r="R18" s="57"/>
      <c r="S18" s="72"/>
      <c r="T18" s="72"/>
      <c r="U18" s="73"/>
      <c r="V18" s="73"/>
      <c r="W18" s="14" t="s">
        <v>0</v>
      </c>
    </row>
    <row r="19" spans="1:23" s="1" customFormat="1" ht="62.25" customHeight="1">
      <c r="A19" s="58" t="s">
        <v>34</v>
      </c>
      <c r="B19" s="59"/>
      <c r="C19" s="51" t="s">
        <v>17</v>
      </c>
      <c r="D19" s="52"/>
      <c r="E19" s="6" t="s">
        <v>6</v>
      </c>
      <c r="F19" s="6">
        <v>5</v>
      </c>
      <c r="G19" s="6">
        <v>3</v>
      </c>
      <c r="H19" s="6">
        <v>0</v>
      </c>
      <c r="I19" s="6">
        <v>0</v>
      </c>
      <c r="J19" s="53">
        <f>F19+G19+H19+I19</f>
        <v>8</v>
      </c>
      <c r="K19" s="54"/>
      <c r="L19" s="64"/>
      <c r="M19" s="65"/>
      <c r="N19" s="49">
        <v>4908.8</v>
      </c>
      <c r="O19" s="50"/>
      <c r="P19" s="7">
        <v>8377.2</v>
      </c>
      <c r="Q19" s="7">
        <v>4535.44</v>
      </c>
      <c r="R19" s="7">
        <v>5286.32</v>
      </c>
      <c r="S19" s="8">
        <f>N19*F19</f>
        <v>24544</v>
      </c>
      <c r="T19" s="8">
        <f aca="true" t="shared" si="1" ref="T19:V23">P19*G19</f>
        <v>25131.600000000002</v>
      </c>
      <c r="U19" s="8">
        <f t="shared" si="1"/>
        <v>0</v>
      </c>
      <c r="V19" s="8">
        <f t="shared" si="1"/>
        <v>0</v>
      </c>
      <c r="W19" s="9">
        <f>SUM(S19:V19)</f>
        <v>49675.600000000006</v>
      </c>
    </row>
    <row r="20" spans="1:23" s="1" customFormat="1" ht="286.5" customHeight="1">
      <c r="A20" s="60"/>
      <c r="B20" s="61"/>
      <c r="C20" s="51" t="s">
        <v>18</v>
      </c>
      <c r="D20" s="52"/>
      <c r="E20" s="6" t="s">
        <v>6</v>
      </c>
      <c r="F20" s="6">
        <v>1</v>
      </c>
      <c r="G20" s="6">
        <v>2</v>
      </c>
      <c r="H20" s="6">
        <v>0</v>
      </c>
      <c r="I20" s="6">
        <v>0</v>
      </c>
      <c r="J20" s="53">
        <f>F20+G20+H20+I20</f>
        <v>3</v>
      </c>
      <c r="K20" s="54"/>
      <c r="L20" s="6"/>
      <c r="M20" s="10"/>
      <c r="N20" s="49">
        <v>4908.8</v>
      </c>
      <c r="O20" s="50"/>
      <c r="P20" s="7">
        <v>8377.2</v>
      </c>
      <c r="Q20" s="7">
        <v>4535.44</v>
      </c>
      <c r="R20" s="7">
        <v>5286.32</v>
      </c>
      <c r="S20" s="8">
        <f>N20*F20</f>
        <v>4908.8</v>
      </c>
      <c r="T20" s="8">
        <f t="shared" si="1"/>
        <v>16754.4</v>
      </c>
      <c r="U20" s="8">
        <f t="shared" si="1"/>
        <v>0</v>
      </c>
      <c r="V20" s="8">
        <f t="shared" si="1"/>
        <v>0</v>
      </c>
      <c r="W20" s="9">
        <f>SUM(S20:V20)</f>
        <v>21663.2</v>
      </c>
    </row>
    <row r="21" spans="1:23" s="1" customFormat="1" ht="117" customHeight="1">
      <c r="A21" s="60"/>
      <c r="B21" s="61"/>
      <c r="C21" s="51" t="s">
        <v>19</v>
      </c>
      <c r="D21" s="52"/>
      <c r="E21" s="6" t="s">
        <v>6</v>
      </c>
      <c r="F21" s="6">
        <v>0</v>
      </c>
      <c r="G21" s="6">
        <v>1</v>
      </c>
      <c r="H21" s="6">
        <v>0</v>
      </c>
      <c r="I21" s="6">
        <v>1</v>
      </c>
      <c r="J21" s="53">
        <f>F21+G21+H21+I21</f>
        <v>2</v>
      </c>
      <c r="K21" s="54"/>
      <c r="L21" s="6"/>
      <c r="M21" s="10"/>
      <c r="N21" s="49">
        <v>4908.8</v>
      </c>
      <c r="O21" s="50"/>
      <c r="P21" s="7">
        <v>8377.2</v>
      </c>
      <c r="Q21" s="7">
        <v>4535.44</v>
      </c>
      <c r="R21" s="7">
        <v>5286.32</v>
      </c>
      <c r="S21" s="8">
        <f>N21*F21</f>
        <v>0</v>
      </c>
      <c r="T21" s="8">
        <f t="shared" si="1"/>
        <v>8377.2</v>
      </c>
      <c r="U21" s="8">
        <f t="shared" si="1"/>
        <v>0</v>
      </c>
      <c r="V21" s="8">
        <f t="shared" si="1"/>
        <v>5286.32</v>
      </c>
      <c r="W21" s="9">
        <f>SUM(S21:V21)</f>
        <v>13663.52</v>
      </c>
    </row>
    <row r="22" spans="1:23" s="1" customFormat="1" ht="321" customHeight="1">
      <c r="A22" s="60"/>
      <c r="B22" s="61"/>
      <c r="C22" s="51" t="s">
        <v>32</v>
      </c>
      <c r="D22" s="52"/>
      <c r="E22" s="6" t="s">
        <v>6</v>
      </c>
      <c r="F22" s="6">
        <v>1</v>
      </c>
      <c r="G22" s="6">
        <v>0</v>
      </c>
      <c r="H22" s="6">
        <v>0</v>
      </c>
      <c r="I22" s="6">
        <v>0</v>
      </c>
      <c r="J22" s="53">
        <f>F22+G22+H22+I22</f>
        <v>1</v>
      </c>
      <c r="K22" s="54"/>
      <c r="L22" s="6"/>
      <c r="M22" s="10"/>
      <c r="N22" s="49">
        <v>4908.8</v>
      </c>
      <c r="O22" s="50"/>
      <c r="P22" s="7">
        <v>8377.2</v>
      </c>
      <c r="Q22" s="7">
        <v>4535.44</v>
      </c>
      <c r="R22" s="7">
        <v>5286.32</v>
      </c>
      <c r="S22" s="8">
        <f>N22*F22</f>
        <v>4908.8</v>
      </c>
      <c r="T22" s="8">
        <f t="shared" si="1"/>
        <v>0</v>
      </c>
      <c r="U22" s="8">
        <f t="shared" si="1"/>
        <v>0</v>
      </c>
      <c r="V22" s="8">
        <f t="shared" si="1"/>
        <v>0</v>
      </c>
      <c r="W22" s="9">
        <f>SUM(S22:V22)</f>
        <v>4908.8</v>
      </c>
    </row>
    <row r="23" spans="1:23" s="1" customFormat="1" ht="61.5" customHeight="1">
      <c r="A23" s="60"/>
      <c r="B23" s="61"/>
      <c r="C23" s="51" t="s">
        <v>22</v>
      </c>
      <c r="D23" s="52"/>
      <c r="E23" s="6" t="s">
        <v>6</v>
      </c>
      <c r="F23" s="6">
        <v>7</v>
      </c>
      <c r="G23" s="6">
        <v>21</v>
      </c>
      <c r="H23" s="6">
        <v>4</v>
      </c>
      <c r="I23" s="6">
        <v>7</v>
      </c>
      <c r="J23" s="53">
        <f>F23+G23+H23+I23</f>
        <v>39</v>
      </c>
      <c r="K23" s="54"/>
      <c r="L23" s="6"/>
      <c r="M23" s="10"/>
      <c r="N23" s="49">
        <v>4908.8</v>
      </c>
      <c r="O23" s="50"/>
      <c r="P23" s="7">
        <v>8377.2</v>
      </c>
      <c r="Q23" s="7">
        <v>4535.44</v>
      </c>
      <c r="R23" s="7">
        <v>5286.32</v>
      </c>
      <c r="S23" s="8">
        <f>N23*F23</f>
        <v>34361.6</v>
      </c>
      <c r="T23" s="8">
        <f t="shared" si="1"/>
        <v>175921.2</v>
      </c>
      <c r="U23" s="8">
        <f t="shared" si="1"/>
        <v>18141.76</v>
      </c>
      <c r="V23" s="8">
        <f t="shared" si="1"/>
        <v>37004.24</v>
      </c>
      <c r="W23" s="9">
        <f>SUM(S23:V23)</f>
        <v>265428.80000000005</v>
      </c>
    </row>
    <row r="24" spans="1:23" s="1" customFormat="1" ht="12.75" customHeight="1" hidden="1">
      <c r="A24" s="60"/>
      <c r="B24" s="61"/>
      <c r="C24" s="35" t="s">
        <v>11</v>
      </c>
      <c r="D24" s="36"/>
      <c r="E24" s="6"/>
      <c r="F24" s="6"/>
      <c r="G24" s="6"/>
      <c r="H24" s="6"/>
      <c r="I24" s="6"/>
      <c r="J24" s="37"/>
      <c r="K24" s="38"/>
      <c r="L24" s="6"/>
      <c r="M24" s="10"/>
      <c r="N24" s="39">
        <v>5063.77</v>
      </c>
      <c r="O24" s="40"/>
      <c r="P24" s="9">
        <v>6690.85</v>
      </c>
      <c r="Q24" s="9">
        <v>4452.57</v>
      </c>
      <c r="R24" s="9">
        <v>4914.62</v>
      </c>
      <c r="S24" s="8"/>
      <c r="T24" s="8"/>
      <c r="U24" s="8"/>
      <c r="V24" s="8"/>
      <c r="W24" s="9"/>
    </row>
    <row r="25" spans="1:23" s="1" customFormat="1" ht="13.5" customHeight="1" hidden="1">
      <c r="A25" s="62"/>
      <c r="B25" s="63"/>
      <c r="C25" s="41" t="s">
        <v>3</v>
      </c>
      <c r="D25" s="42"/>
      <c r="E25" s="4"/>
      <c r="F25" s="4"/>
      <c r="G25" s="4"/>
      <c r="H25" s="4"/>
      <c r="I25" s="4"/>
      <c r="J25" s="43"/>
      <c r="K25" s="44"/>
      <c r="L25" s="45"/>
      <c r="M25" s="46"/>
      <c r="N25" s="47"/>
      <c r="O25" s="48"/>
      <c r="P25" s="5"/>
      <c r="Q25" s="5"/>
      <c r="R25" s="5"/>
      <c r="S25" s="11"/>
      <c r="T25" s="11"/>
      <c r="U25" s="11"/>
      <c r="V25" s="11"/>
      <c r="W25" s="9">
        <f>SUM(W19:W23)</f>
        <v>355339.92000000004</v>
      </c>
    </row>
    <row r="26" spans="1:23" s="1" customFormat="1" ht="36" customHeight="1" hidden="1">
      <c r="A26" s="24"/>
      <c r="B26" s="24"/>
      <c r="C26" s="25"/>
      <c r="D26" s="25"/>
      <c r="E26" s="26"/>
      <c r="F26" s="26"/>
      <c r="G26" s="26"/>
      <c r="H26" s="26"/>
      <c r="I26" s="26"/>
      <c r="J26" s="27"/>
      <c r="K26" s="28"/>
      <c r="L26" s="29"/>
      <c r="M26" s="30"/>
      <c r="N26" s="31"/>
      <c r="O26" s="32"/>
      <c r="P26" s="31"/>
      <c r="Q26" s="31"/>
      <c r="R26" s="31"/>
      <c r="S26" s="33"/>
      <c r="T26" s="33"/>
      <c r="U26" s="33"/>
      <c r="V26" s="33"/>
      <c r="W26" s="34"/>
    </row>
    <row r="27" spans="1:23" s="1" customFormat="1" ht="17.25" customHeight="1" hidden="1">
      <c r="A27" s="24"/>
      <c r="B27" s="24"/>
      <c r="C27" s="25"/>
      <c r="D27" s="25"/>
      <c r="E27" s="26"/>
      <c r="F27" s="26"/>
      <c r="G27" s="26"/>
      <c r="H27" s="26"/>
      <c r="I27" s="26"/>
      <c r="J27" s="27"/>
      <c r="K27" s="28"/>
      <c r="L27" s="29"/>
      <c r="M27" s="30"/>
      <c r="N27" s="31"/>
      <c r="O27" s="32"/>
      <c r="P27" s="31"/>
      <c r="Q27" s="31"/>
      <c r="R27" s="31"/>
      <c r="S27" s="33"/>
      <c r="T27" s="33"/>
      <c r="U27" s="33"/>
      <c r="V27" s="33"/>
      <c r="W27" s="34"/>
    </row>
    <row r="28" spans="1:23" ht="0.75" customHeight="1" hidden="1">
      <c r="A28" s="24"/>
      <c r="B28" s="24"/>
      <c r="C28" s="25"/>
      <c r="D28" s="25"/>
      <c r="E28" s="26"/>
      <c r="F28" s="26"/>
      <c r="G28" s="26"/>
      <c r="H28" s="26"/>
      <c r="I28" s="26"/>
      <c r="J28" s="27"/>
      <c r="K28" s="28"/>
      <c r="L28" s="29"/>
      <c r="M28" s="30"/>
      <c r="N28" s="31"/>
      <c r="O28" s="32"/>
      <c r="P28" s="31"/>
      <c r="Q28" s="31"/>
      <c r="R28" s="31"/>
      <c r="S28" s="33"/>
      <c r="T28" s="33"/>
      <c r="U28" s="33"/>
      <c r="V28" s="33"/>
      <c r="W28" s="34"/>
    </row>
    <row r="29" spans="1:23" ht="39.75" customHeight="1">
      <c r="A29" s="116"/>
      <c r="B29" s="116"/>
      <c r="C29" s="104" t="s">
        <v>3</v>
      </c>
      <c r="D29" s="105"/>
      <c r="E29" s="117"/>
      <c r="F29" s="117"/>
      <c r="G29" s="117"/>
      <c r="H29" s="117"/>
      <c r="I29" s="117"/>
      <c r="J29" s="118"/>
      <c r="K29" s="119"/>
      <c r="L29" s="120"/>
      <c r="M29" s="121"/>
      <c r="N29" s="122"/>
      <c r="O29" s="123"/>
      <c r="P29" s="122"/>
      <c r="Q29" s="122"/>
      <c r="R29" s="122"/>
      <c r="S29" s="124"/>
      <c r="T29" s="124"/>
      <c r="U29" s="124"/>
      <c r="V29" s="124"/>
      <c r="W29" s="125">
        <f>W23+W22+W21+W20+W19</f>
        <v>355339.92000000004</v>
      </c>
    </row>
    <row r="30" spans="1:23" ht="39.75" customHeight="1">
      <c r="A30" s="74" t="s">
        <v>12</v>
      </c>
      <c r="B30" s="75"/>
      <c r="C30" s="74" t="s">
        <v>23</v>
      </c>
      <c r="D30" s="75"/>
      <c r="E30" s="69" t="s">
        <v>1</v>
      </c>
      <c r="F30" s="66" t="s">
        <v>14</v>
      </c>
      <c r="G30" s="66" t="s">
        <v>13</v>
      </c>
      <c r="H30" s="66" t="s">
        <v>15</v>
      </c>
      <c r="I30" s="66" t="s">
        <v>16</v>
      </c>
      <c r="J30" s="69" t="s">
        <v>7</v>
      </c>
      <c r="K30" s="69"/>
      <c r="L30" s="69"/>
      <c r="M30" s="69"/>
      <c r="N30" s="35"/>
      <c r="O30" s="70"/>
      <c r="P30" s="70"/>
      <c r="Q30" s="70"/>
      <c r="R30" s="36"/>
      <c r="S30" s="15"/>
      <c r="T30" s="15"/>
      <c r="U30" s="15"/>
      <c r="V30" s="15"/>
      <c r="W30" s="66" t="s">
        <v>2</v>
      </c>
    </row>
    <row r="31" spans="1:23" ht="104.25" customHeight="1">
      <c r="A31" s="76"/>
      <c r="B31" s="77"/>
      <c r="C31" s="76"/>
      <c r="D31" s="77"/>
      <c r="E31" s="69"/>
      <c r="F31" s="67"/>
      <c r="G31" s="67"/>
      <c r="H31" s="67"/>
      <c r="I31" s="67"/>
      <c r="J31" s="69"/>
      <c r="K31" s="69"/>
      <c r="L31" s="69"/>
      <c r="M31" s="69"/>
      <c r="N31" s="35" t="s">
        <v>60</v>
      </c>
      <c r="O31" s="36"/>
      <c r="P31" s="16" t="s">
        <v>61</v>
      </c>
      <c r="Q31" s="16" t="s">
        <v>62</v>
      </c>
      <c r="R31" s="16" t="s">
        <v>63</v>
      </c>
      <c r="S31" s="71" t="s">
        <v>48</v>
      </c>
      <c r="T31" s="71" t="s">
        <v>49</v>
      </c>
      <c r="U31" s="73" t="s">
        <v>41</v>
      </c>
      <c r="V31" s="73" t="s">
        <v>50</v>
      </c>
      <c r="W31" s="68"/>
    </row>
    <row r="32" spans="1:23" ht="39.75" customHeight="1">
      <c r="A32" s="76"/>
      <c r="B32" s="77"/>
      <c r="C32" s="78"/>
      <c r="D32" s="79"/>
      <c r="E32" s="69"/>
      <c r="F32" s="68"/>
      <c r="G32" s="68"/>
      <c r="H32" s="68"/>
      <c r="I32" s="68"/>
      <c r="J32" s="69"/>
      <c r="K32" s="69"/>
      <c r="L32" s="69"/>
      <c r="M32" s="69"/>
      <c r="N32" s="55" t="s">
        <v>20</v>
      </c>
      <c r="O32" s="56"/>
      <c r="P32" s="56"/>
      <c r="Q32" s="56"/>
      <c r="R32" s="57"/>
      <c r="S32" s="72"/>
      <c r="T32" s="72"/>
      <c r="U32" s="73"/>
      <c r="V32" s="73"/>
      <c r="W32" s="14" t="s">
        <v>0</v>
      </c>
    </row>
    <row r="33" spans="1:23" ht="61.5" customHeight="1">
      <c r="A33" s="58" t="s">
        <v>34</v>
      </c>
      <c r="B33" s="59"/>
      <c r="C33" s="51" t="s">
        <v>17</v>
      </c>
      <c r="D33" s="52"/>
      <c r="E33" s="6" t="s">
        <v>6</v>
      </c>
      <c r="F33" s="6">
        <v>5</v>
      </c>
      <c r="G33" s="6">
        <v>3</v>
      </c>
      <c r="H33" s="6">
        <v>0</v>
      </c>
      <c r="I33" s="6">
        <v>0</v>
      </c>
      <c r="J33" s="53">
        <f>F33+G33+H33+I33</f>
        <v>8</v>
      </c>
      <c r="K33" s="54"/>
      <c r="L33" s="64"/>
      <c r="M33" s="65"/>
      <c r="N33" s="49">
        <v>4915.04</v>
      </c>
      <c r="O33" s="50"/>
      <c r="P33" s="7">
        <v>6138.08</v>
      </c>
      <c r="Q33" s="7">
        <v>4337.84</v>
      </c>
      <c r="R33" s="7">
        <v>4765.28</v>
      </c>
      <c r="S33" s="8">
        <f>F33*N33</f>
        <v>24575.2</v>
      </c>
      <c r="T33" s="8">
        <f>G33*P33</f>
        <v>18414.239999999998</v>
      </c>
      <c r="U33" s="8">
        <f>H33*Q33</f>
        <v>0</v>
      </c>
      <c r="V33" s="8">
        <f>I33*R33</f>
        <v>0</v>
      </c>
      <c r="W33" s="9">
        <f>SUM(S33:V33)</f>
        <v>42989.44</v>
      </c>
    </row>
    <row r="34" spans="1:23" ht="267.75" customHeight="1">
      <c r="A34" s="60"/>
      <c r="B34" s="61"/>
      <c r="C34" s="51" t="s">
        <v>18</v>
      </c>
      <c r="D34" s="52"/>
      <c r="E34" s="6" t="s">
        <v>6</v>
      </c>
      <c r="F34" s="6">
        <v>1</v>
      </c>
      <c r="G34" s="6">
        <v>2</v>
      </c>
      <c r="H34" s="6">
        <v>0</v>
      </c>
      <c r="I34" s="6">
        <v>0</v>
      </c>
      <c r="J34" s="53">
        <f>F34+G34+H34+I34</f>
        <v>3</v>
      </c>
      <c r="K34" s="54"/>
      <c r="L34" s="6"/>
      <c r="M34" s="10"/>
      <c r="N34" s="49">
        <v>4915.04</v>
      </c>
      <c r="O34" s="50"/>
      <c r="P34" s="7">
        <v>6138.08</v>
      </c>
      <c r="Q34" s="7">
        <v>4337.84</v>
      </c>
      <c r="R34" s="7">
        <v>4765.28</v>
      </c>
      <c r="S34" s="8">
        <f>F34*N34</f>
        <v>4915.04</v>
      </c>
      <c r="T34" s="8">
        <f>G34*P34</f>
        <v>12276.16</v>
      </c>
      <c r="U34" s="8">
        <f>H34*Q34</f>
        <v>0</v>
      </c>
      <c r="V34" s="8">
        <f>I34*R34</f>
        <v>0</v>
      </c>
      <c r="W34" s="9">
        <f>SUM(S34:V34)</f>
        <v>17191.2</v>
      </c>
    </row>
    <row r="35" spans="1:23" ht="113.25" customHeight="1">
      <c r="A35" s="60"/>
      <c r="B35" s="61"/>
      <c r="C35" s="51" t="s">
        <v>19</v>
      </c>
      <c r="D35" s="52"/>
      <c r="E35" s="6" t="s">
        <v>6</v>
      </c>
      <c r="F35" s="6">
        <v>0</v>
      </c>
      <c r="G35" s="6">
        <v>1</v>
      </c>
      <c r="H35" s="6">
        <v>0</v>
      </c>
      <c r="I35" s="6">
        <v>1</v>
      </c>
      <c r="J35" s="53">
        <f>F35+G35+H35+I35</f>
        <v>2</v>
      </c>
      <c r="K35" s="54"/>
      <c r="L35" s="6"/>
      <c r="M35" s="10"/>
      <c r="N35" s="49">
        <v>4915.04</v>
      </c>
      <c r="O35" s="50"/>
      <c r="P35" s="7">
        <v>6138.08</v>
      </c>
      <c r="Q35" s="7">
        <v>4337.84</v>
      </c>
      <c r="R35" s="7">
        <v>4765.28</v>
      </c>
      <c r="S35" s="8">
        <f>N35*F35</f>
        <v>0</v>
      </c>
      <c r="T35" s="8">
        <f aca="true" t="shared" si="2" ref="T33:V37">P35*G35</f>
        <v>6138.08</v>
      </c>
      <c r="U35" s="8">
        <f t="shared" si="2"/>
        <v>0</v>
      </c>
      <c r="V35" s="8">
        <f t="shared" si="2"/>
        <v>4765.28</v>
      </c>
      <c r="W35" s="9">
        <f>SUM(S35:V35)</f>
        <v>10903.36</v>
      </c>
    </row>
    <row r="36" spans="1:23" s="1" customFormat="1" ht="321.75" customHeight="1">
      <c r="A36" s="60"/>
      <c r="B36" s="61"/>
      <c r="C36" s="51" t="s">
        <v>32</v>
      </c>
      <c r="D36" s="52"/>
      <c r="E36" s="6" t="s">
        <v>6</v>
      </c>
      <c r="F36" s="6">
        <v>1</v>
      </c>
      <c r="G36" s="6">
        <v>0</v>
      </c>
      <c r="H36" s="6">
        <v>0</v>
      </c>
      <c r="I36" s="6">
        <v>0</v>
      </c>
      <c r="J36" s="53">
        <f>F36+G36+H36+I36</f>
        <v>1</v>
      </c>
      <c r="K36" s="54"/>
      <c r="L36" s="6"/>
      <c r="M36" s="10"/>
      <c r="N36" s="49">
        <v>4915.04</v>
      </c>
      <c r="O36" s="50"/>
      <c r="P36" s="7">
        <v>6138.08</v>
      </c>
      <c r="Q36" s="7">
        <v>4337.84</v>
      </c>
      <c r="R36" s="7">
        <v>4765.28</v>
      </c>
      <c r="S36" s="8">
        <f>N36*F36</f>
        <v>4915.04</v>
      </c>
      <c r="T36" s="8">
        <f t="shared" si="2"/>
        <v>0</v>
      </c>
      <c r="U36" s="8">
        <f t="shared" si="2"/>
        <v>0</v>
      </c>
      <c r="V36" s="8">
        <f t="shared" si="2"/>
        <v>0</v>
      </c>
      <c r="W36" s="9">
        <f>SUM(S36:V36)</f>
        <v>4915.04</v>
      </c>
    </row>
    <row r="37" spans="1:23" s="1" customFormat="1" ht="38.25" customHeight="1">
      <c r="A37" s="60"/>
      <c r="B37" s="61"/>
      <c r="C37" s="51" t="s">
        <v>22</v>
      </c>
      <c r="D37" s="52"/>
      <c r="E37" s="6" t="s">
        <v>6</v>
      </c>
      <c r="F37" s="6">
        <v>7</v>
      </c>
      <c r="G37" s="6">
        <v>21</v>
      </c>
      <c r="H37" s="6">
        <v>4</v>
      </c>
      <c r="I37" s="6">
        <v>7</v>
      </c>
      <c r="J37" s="53">
        <f>F37+G37+H37+I37</f>
        <v>39</v>
      </c>
      <c r="K37" s="54"/>
      <c r="L37" s="6"/>
      <c r="M37" s="10"/>
      <c r="N37" s="49">
        <v>4915.04</v>
      </c>
      <c r="O37" s="50"/>
      <c r="P37" s="7">
        <v>6138.08</v>
      </c>
      <c r="Q37" s="7">
        <v>4337.84</v>
      </c>
      <c r="R37" s="7">
        <v>4765.28</v>
      </c>
      <c r="S37" s="8">
        <f>N37*F37</f>
        <v>34405.28</v>
      </c>
      <c r="T37" s="8">
        <f t="shared" si="2"/>
        <v>128899.68</v>
      </c>
      <c r="U37" s="8">
        <f t="shared" si="2"/>
        <v>17351.36</v>
      </c>
      <c r="V37" s="8">
        <f t="shared" si="2"/>
        <v>33356.96</v>
      </c>
      <c r="W37" s="9">
        <f>SUM(S37:V37)</f>
        <v>214013.28</v>
      </c>
    </row>
    <row r="38" spans="1:23" s="1" customFormat="1" ht="36" customHeight="1" hidden="1">
      <c r="A38" s="60"/>
      <c r="B38" s="61"/>
      <c r="C38" s="35" t="s">
        <v>11</v>
      </c>
      <c r="D38" s="36"/>
      <c r="E38" s="6"/>
      <c r="F38" s="6"/>
      <c r="G38" s="6"/>
      <c r="H38" s="6"/>
      <c r="I38" s="6"/>
      <c r="J38" s="37"/>
      <c r="K38" s="38"/>
      <c r="L38" s="6"/>
      <c r="M38" s="10"/>
      <c r="N38" s="39">
        <v>5063.77</v>
      </c>
      <c r="O38" s="40"/>
      <c r="P38" s="9">
        <v>6690.85</v>
      </c>
      <c r="Q38" s="9">
        <v>4452.57</v>
      </c>
      <c r="R38" s="9">
        <v>4914.62</v>
      </c>
      <c r="S38" s="8"/>
      <c r="T38" s="8"/>
      <c r="U38" s="8"/>
      <c r="V38" s="8"/>
      <c r="W38" s="9"/>
    </row>
    <row r="39" spans="1:23" s="1" customFormat="1" ht="48" customHeight="1">
      <c r="A39" s="62"/>
      <c r="B39" s="63"/>
      <c r="C39" s="126" t="s">
        <v>3</v>
      </c>
      <c r="D39" s="127"/>
      <c r="E39" s="128"/>
      <c r="F39" s="128"/>
      <c r="G39" s="128"/>
      <c r="H39" s="128"/>
      <c r="I39" s="128"/>
      <c r="J39" s="129"/>
      <c r="K39" s="130"/>
      <c r="L39" s="131"/>
      <c r="M39" s="132"/>
      <c r="N39" s="133"/>
      <c r="O39" s="134"/>
      <c r="P39" s="135"/>
      <c r="Q39" s="135"/>
      <c r="R39" s="135"/>
      <c r="S39" s="136"/>
      <c r="T39" s="136"/>
      <c r="U39" s="136"/>
      <c r="V39" s="136"/>
      <c r="W39" s="137">
        <f>SUM(W33:W37)</f>
        <v>290012.32</v>
      </c>
    </row>
    <row r="40" spans="1:23" ht="0.75" customHeight="1">
      <c r="A40" s="24"/>
      <c r="B40" s="24"/>
      <c r="C40" s="25"/>
      <c r="D40" s="25"/>
      <c r="E40" s="26"/>
      <c r="F40" s="26"/>
      <c r="G40" s="26"/>
      <c r="H40" s="26"/>
      <c r="I40" s="26"/>
      <c r="J40" s="27"/>
      <c r="K40" s="28"/>
      <c r="L40" s="29"/>
      <c r="M40" s="30"/>
      <c r="N40" s="31"/>
      <c r="O40" s="32"/>
      <c r="P40" s="31"/>
      <c r="Q40" s="31"/>
      <c r="R40" s="31"/>
      <c r="S40" s="33"/>
      <c r="T40" s="33"/>
      <c r="U40" s="33"/>
      <c r="V40" s="33"/>
      <c r="W40" s="34"/>
    </row>
    <row r="41" spans="1:23" ht="19.5" customHeight="1">
      <c r="A41" s="85" t="s">
        <v>64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</row>
    <row r="42" spans="1:23" ht="12.75" hidden="1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</row>
    <row r="43" spans="1:23" ht="12.75" hidden="1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</row>
    <row r="44" spans="1:23" ht="12.75" hidden="1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</row>
    <row r="45" spans="1:23" ht="12.75" hidden="1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</row>
    <row r="46" spans="1:23" ht="12.75" hidden="1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</row>
    <row r="47" spans="1:23" ht="12.75" hidden="1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</row>
    <row r="49" spans="1:23" ht="12.75">
      <c r="A49" s="18" t="s">
        <v>65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"/>
      <c r="V49" s="1"/>
      <c r="W49" s="1"/>
    </row>
    <row r="50" spans="1:23" ht="12.75">
      <c r="A50" s="18" t="s">
        <v>66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"/>
      <c r="V50" s="1"/>
      <c r="W50" s="1"/>
    </row>
    <row r="51" spans="1:23" ht="3.75" customHeight="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9"/>
      <c r="N51" s="89"/>
      <c r="O51" s="89"/>
      <c r="P51" s="89"/>
      <c r="Q51" s="23"/>
      <c r="R51" s="23"/>
      <c r="S51" s="23"/>
      <c r="T51" s="23"/>
      <c r="U51" s="1"/>
      <c r="V51" s="1"/>
      <c r="W51" s="1"/>
    </row>
    <row r="52" spans="1:23" ht="12.75">
      <c r="A52" s="18" t="s">
        <v>67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"/>
      <c r="V52" s="1"/>
      <c r="W52" s="1"/>
    </row>
    <row r="53" spans="1:12" ht="12.75">
      <c r="A53" s="20"/>
      <c r="B53" s="1"/>
      <c r="C53" s="20"/>
      <c r="D53" s="20"/>
      <c r="E53" s="20"/>
      <c r="F53" s="20"/>
      <c r="G53" s="20"/>
      <c r="H53" s="20"/>
      <c r="I53" s="20"/>
      <c r="J53" s="20"/>
      <c r="K53" s="20"/>
      <c r="L53" s="20"/>
    </row>
    <row r="54" spans="1:12" ht="12.75">
      <c r="A54" s="90" t="s">
        <v>25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ht="12.75">
      <c r="A55" s="1" t="s">
        <v>26</v>
      </c>
      <c r="B55" s="1"/>
      <c r="C55" s="20"/>
      <c r="D55" s="20"/>
      <c r="E55" s="20"/>
      <c r="F55" s="20"/>
      <c r="G55" s="20"/>
      <c r="H55" s="20"/>
      <c r="I55" s="20"/>
      <c r="J55" s="20"/>
      <c r="K55" s="20"/>
      <c r="L55" s="20"/>
    </row>
    <row r="56" spans="1:12" ht="12.75">
      <c r="A56" s="17">
        <v>44274</v>
      </c>
      <c r="B56" s="1"/>
      <c r="C56" s="20"/>
      <c r="D56" s="20"/>
      <c r="E56" s="20"/>
      <c r="F56" s="20"/>
      <c r="G56" s="20"/>
      <c r="H56" s="20"/>
      <c r="I56" s="20"/>
      <c r="J56" s="20"/>
      <c r="K56" s="20"/>
      <c r="L56" s="20"/>
    </row>
  </sheetData>
  <sheetProtection/>
  <mergeCells count="130">
    <mergeCell ref="A54:L54"/>
    <mergeCell ref="C14:D14"/>
    <mergeCell ref="J14:K14"/>
    <mergeCell ref="N14:O14"/>
    <mergeCell ref="C15:D15"/>
    <mergeCell ref="J15:K15"/>
    <mergeCell ref="L15:M15"/>
    <mergeCell ref="N15:O15"/>
    <mergeCell ref="G16:G18"/>
    <mergeCell ref="H16:H18"/>
    <mergeCell ref="N12:O12"/>
    <mergeCell ref="C13:D13"/>
    <mergeCell ref="J13:K13"/>
    <mergeCell ref="N13:O13"/>
    <mergeCell ref="A41:W47"/>
    <mergeCell ref="A51:P51"/>
    <mergeCell ref="A16:B18"/>
    <mergeCell ref="C16:D18"/>
    <mergeCell ref="E16:E18"/>
    <mergeCell ref="F16:F18"/>
    <mergeCell ref="C11:D11"/>
    <mergeCell ref="J11:K11"/>
    <mergeCell ref="N11:O11"/>
    <mergeCell ref="A8:B8"/>
    <mergeCell ref="C8:D8"/>
    <mergeCell ref="J8:K8"/>
    <mergeCell ref="N8:O8"/>
    <mergeCell ref="A9:B15"/>
    <mergeCell ref="C12:D12"/>
    <mergeCell ref="J12:K12"/>
    <mergeCell ref="C9:D9"/>
    <mergeCell ref="J9:K9"/>
    <mergeCell ref="L9:M9"/>
    <mergeCell ref="N9:O9"/>
    <mergeCell ref="C10:D10"/>
    <mergeCell ref="N4:R4"/>
    <mergeCell ref="J10:K10"/>
    <mergeCell ref="N10:O10"/>
    <mergeCell ref="W4:W5"/>
    <mergeCell ref="N5:O5"/>
    <mergeCell ref="S5:S6"/>
    <mergeCell ref="T5:T6"/>
    <mergeCell ref="U5:U6"/>
    <mergeCell ref="V5:V6"/>
    <mergeCell ref="N6:R6"/>
    <mergeCell ref="A1:W1"/>
    <mergeCell ref="A3:L3"/>
    <mergeCell ref="A4:B6"/>
    <mergeCell ref="C4:D6"/>
    <mergeCell ref="E4:E6"/>
    <mergeCell ref="F4:F6"/>
    <mergeCell ref="G4:G6"/>
    <mergeCell ref="H4:H6"/>
    <mergeCell ref="I4:I6"/>
    <mergeCell ref="J4:M6"/>
    <mergeCell ref="W16:W17"/>
    <mergeCell ref="N17:O17"/>
    <mergeCell ref="S17:S18"/>
    <mergeCell ref="T17:T18"/>
    <mergeCell ref="U17:U18"/>
    <mergeCell ref="V17:V18"/>
    <mergeCell ref="N18:R18"/>
    <mergeCell ref="C19:D19"/>
    <mergeCell ref="J19:K19"/>
    <mergeCell ref="L19:M19"/>
    <mergeCell ref="N19:O19"/>
    <mergeCell ref="C20:D20"/>
    <mergeCell ref="I16:I18"/>
    <mergeCell ref="J16:M18"/>
    <mergeCell ref="N16:R16"/>
    <mergeCell ref="J20:K20"/>
    <mergeCell ref="N20:O20"/>
    <mergeCell ref="A19:B25"/>
    <mergeCell ref="C21:D21"/>
    <mergeCell ref="J21:K21"/>
    <mergeCell ref="N21:O21"/>
    <mergeCell ref="C22:D22"/>
    <mergeCell ref="J22:K22"/>
    <mergeCell ref="N22:O22"/>
    <mergeCell ref="C23:D23"/>
    <mergeCell ref="J23:K23"/>
    <mergeCell ref="N23:O23"/>
    <mergeCell ref="C24:D24"/>
    <mergeCell ref="J24:K24"/>
    <mergeCell ref="N24:O24"/>
    <mergeCell ref="C25:D25"/>
    <mergeCell ref="J25:K25"/>
    <mergeCell ref="L25:M25"/>
    <mergeCell ref="N25:O25"/>
    <mergeCell ref="C29:D29"/>
    <mergeCell ref="A30:B32"/>
    <mergeCell ref="C30:D32"/>
    <mergeCell ref="E30:E32"/>
    <mergeCell ref="F30:F32"/>
    <mergeCell ref="G30:G32"/>
    <mergeCell ref="H30:H32"/>
    <mergeCell ref="I30:I32"/>
    <mergeCell ref="J30:M32"/>
    <mergeCell ref="N30:R30"/>
    <mergeCell ref="W30:W31"/>
    <mergeCell ref="N31:O31"/>
    <mergeCell ref="S31:S32"/>
    <mergeCell ref="T31:T32"/>
    <mergeCell ref="U31:U32"/>
    <mergeCell ref="V31:V32"/>
    <mergeCell ref="N32:R32"/>
    <mergeCell ref="A33:B39"/>
    <mergeCell ref="C33:D33"/>
    <mergeCell ref="J33:K33"/>
    <mergeCell ref="L33:M33"/>
    <mergeCell ref="N33:O33"/>
    <mergeCell ref="C34:D34"/>
    <mergeCell ref="J34:K34"/>
    <mergeCell ref="N34:O34"/>
    <mergeCell ref="C35:D35"/>
    <mergeCell ref="J35:K35"/>
    <mergeCell ref="N35:O35"/>
    <mergeCell ref="C36:D36"/>
    <mergeCell ref="J36:K36"/>
    <mergeCell ref="N36:O36"/>
    <mergeCell ref="C37:D37"/>
    <mergeCell ref="J37:K37"/>
    <mergeCell ref="N37:O37"/>
    <mergeCell ref="C38:D38"/>
    <mergeCell ref="J38:K38"/>
    <mergeCell ref="N38:O38"/>
    <mergeCell ref="C39:D39"/>
    <mergeCell ref="J39:K39"/>
    <mergeCell ref="L39:M39"/>
    <mergeCell ref="N39:O39"/>
  </mergeCells>
  <printOptions/>
  <pageMargins left="0.1968503937007874" right="0.1968503937007874" top="0" bottom="0.15748031496062992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2"/>
  <sheetViews>
    <sheetView zoomScalePageLayoutView="0" workbookViewId="0" topLeftCell="A13">
      <selection activeCell="H13" sqref="H13"/>
    </sheetView>
  </sheetViews>
  <sheetFormatPr defaultColWidth="9.00390625" defaultRowHeight="12.75"/>
  <cols>
    <col min="2" max="2" width="13.125" style="0" customWidth="1"/>
    <col min="3" max="3" width="11.625" style="0" customWidth="1"/>
    <col min="4" max="4" width="8.25390625" style="0" customWidth="1"/>
    <col min="5" max="5" width="6.75390625" style="0" customWidth="1"/>
    <col min="6" max="6" width="10.125" style="0" customWidth="1"/>
    <col min="7" max="7" width="11.25390625" style="0" customWidth="1"/>
    <col min="8" max="8" width="12.375" style="0" customWidth="1"/>
    <col min="9" max="9" width="11.375" style="0" customWidth="1"/>
    <col min="10" max="10" width="5.00390625" style="0" customWidth="1"/>
    <col min="11" max="11" width="1.75390625" style="0" customWidth="1"/>
    <col min="12" max="12" width="6.375" style="0" hidden="1" customWidth="1"/>
    <col min="13" max="13" width="6.625" style="0" hidden="1" customWidth="1"/>
    <col min="14" max="14" width="5.125" style="0" customWidth="1"/>
    <col min="15" max="15" width="8.625" style="0" customWidth="1"/>
    <col min="16" max="16" width="13.875" style="0" customWidth="1"/>
    <col min="17" max="17" width="13.75390625" style="0" customWidth="1"/>
    <col min="18" max="18" width="14.00390625" style="0" customWidth="1"/>
    <col min="19" max="19" width="11.00390625" style="0" customWidth="1"/>
    <col min="20" max="20" width="10.625" style="0" customWidth="1"/>
    <col min="21" max="21" width="11.00390625" style="0" customWidth="1"/>
    <col min="22" max="22" width="9.625" style="0" customWidth="1"/>
    <col min="23" max="23" width="14.00390625" style="0" customWidth="1"/>
  </cols>
  <sheetData>
    <row r="1" spans="1:23" s="1" customFormat="1" ht="17.25" customHeight="1">
      <c r="A1" s="80" t="s">
        <v>33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</row>
    <row r="2" spans="1:11" s="1" customFormat="1" ht="12.75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2" s="1" customFormat="1" ht="17.25" customHeight="1">
      <c r="A3" s="81" t="s">
        <v>27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23" s="1" customFormat="1" ht="12.75">
      <c r="A4" s="74" t="s">
        <v>12</v>
      </c>
      <c r="B4" s="75"/>
      <c r="C4" s="74" t="s">
        <v>23</v>
      </c>
      <c r="D4" s="75"/>
      <c r="E4" s="69" t="s">
        <v>1</v>
      </c>
      <c r="F4" s="66" t="s">
        <v>14</v>
      </c>
      <c r="G4" s="66" t="s">
        <v>13</v>
      </c>
      <c r="H4" s="66" t="s">
        <v>15</v>
      </c>
      <c r="I4" s="66" t="s">
        <v>16</v>
      </c>
      <c r="J4" s="69" t="s">
        <v>7</v>
      </c>
      <c r="K4" s="69"/>
      <c r="L4" s="69"/>
      <c r="M4" s="69"/>
      <c r="N4" s="35"/>
      <c r="O4" s="70"/>
      <c r="P4" s="70"/>
      <c r="Q4" s="70"/>
      <c r="R4" s="36"/>
      <c r="S4" s="15"/>
      <c r="T4" s="15"/>
      <c r="U4" s="15"/>
      <c r="V4" s="15"/>
      <c r="W4" s="66" t="s">
        <v>2</v>
      </c>
    </row>
    <row r="5" spans="1:23" s="1" customFormat="1" ht="92.25" customHeight="1">
      <c r="A5" s="76"/>
      <c r="B5" s="77"/>
      <c r="C5" s="76"/>
      <c r="D5" s="77"/>
      <c r="E5" s="69"/>
      <c r="F5" s="67"/>
      <c r="G5" s="67"/>
      <c r="H5" s="67"/>
      <c r="I5" s="67"/>
      <c r="J5" s="69"/>
      <c r="K5" s="69"/>
      <c r="L5" s="69"/>
      <c r="M5" s="69"/>
      <c r="N5" s="35" t="s">
        <v>28</v>
      </c>
      <c r="O5" s="36"/>
      <c r="P5" s="16" t="s">
        <v>29</v>
      </c>
      <c r="Q5" s="16" t="s">
        <v>30</v>
      </c>
      <c r="R5" s="16" t="s">
        <v>31</v>
      </c>
      <c r="S5" s="71" t="s">
        <v>4</v>
      </c>
      <c r="T5" s="71" t="s">
        <v>8</v>
      </c>
      <c r="U5" s="73" t="s">
        <v>9</v>
      </c>
      <c r="V5" s="73" t="s">
        <v>10</v>
      </c>
      <c r="W5" s="68"/>
    </row>
    <row r="6" spans="1:23" s="1" customFormat="1" ht="30.75" customHeight="1">
      <c r="A6" s="76"/>
      <c r="B6" s="77"/>
      <c r="C6" s="78"/>
      <c r="D6" s="79"/>
      <c r="E6" s="69"/>
      <c r="F6" s="68"/>
      <c r="G6" s="68"/>
      <c r="H6" s="68"/>
      <c r="I6" s="68"/>
      <c r="J6" s="69"/>
      <c r="K6" s="69"/>
      <c r="L6" s="69"/>
      <c r="M6" s="69"/>
      <c r="N6" s="55" t="s">
        <v>20</v>
      </c>
      <c r="O6" s="56"/>
      <c r="P6" s="56"/>
      <c r="Q6" s="56"/>
      <c r="R6" s="57"/>
      <c r="S6" s="72"/>
      <c r="T6" s="72"/>
      <c r="U6" s="73"/>
      <c r="V6" s="73"/>
      <c r="W6" s="14" t="s">
        <v>0</v>
      </c>
    </row>
    <row r="7" spans="1:23" s="1" customFormat="1" ht="12" customHeight="1" hidden="1">
      <c r="A7" s="12"/>
      <c r="B7" s="1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3" t="s">
        <v>5</v>
      </c>
      <c r="T7" s="3" t="s">
        <v>5</v>
      </c>
      <c r="U7" s="3" t="s">
        <v>5</v>
      </c>
      <c r="V7" s="3" t="s">
        <v>5</v>
      </c>
      <c r="W7" s="2"/>
    </row>
    <row r="8" spans="1:23" s="1" customFormat="1" ht="12" customHeight="1">
      <c r="A8" s="83"/>
      <c r="B8" s="84"/>
      <c r="C8" s="83"/>
      <c r="D8" s="84"/>
      <c r="E8" s="2"/>
      <c r="F8" s="2"/>
      <c r="G8" s="2"/>
      <c r="H8" s="2"/>
      <c r="I8" s="2"/>
      <c r="J8" s="83"/>
      <c r="K8" s="84"/>
      <c r="L8" s="2"/>
      <c r="M8" s="2"/>
      <c r="N8" s="83"/>
      <c r="O8" s="84"/>
      <c r="P8" s="2"/>
      <c r="Q8" s="2"/>
      <c r="R8" s="2"/>
      <c r="S8" s="3"/>
      <c r="T8" s="3"/>
      <c r="U8" s="3"/>
      <c r="V8" s="3"/>
      <c r="W8" s="2"/>
    </row>
    <row r="9" spans="1:23" s="1" customFormat="1" ht="66.75" customHeight="1">
      <c r="A9" s="58" t="s">
        <v>34</v>
      </c>
      <c r="B9" s="59"/>
      <c r="C9" s="51" t="s">
        <v>17</v>
      </c>
      <c r="D9" s="52"/>
      <c r="E9" s="6" t="s">
        <v>6</v>
      </c>
      <c r="F9" s="6">
        <v>6</v>
      </c>
      <c r="G9" s="6">
        <v>2</v>
      </c>
      <c r="H9" s="6">
        <v>0</v>
      </c>
      <c r="I9" s="6">
        <v>0</v>
      </c>
      <c r="J9" s="53">
        <v>8</v>
      </c>
      <c r="K9" s="54"/>
      <c r="L9" s="64"/>
      <c r="M9" s="65"/>
      <c r="N9" s="49">
        <v>4461.25</v>
      </c>
      <c r="O9" s="50"/>
      <c r="P9" s="7">
        <v>5320.64</v>
      </c>
      <c r="Q9" s="7">
        <v>4046.98</v>
      </c>
      <c r="R9" s="7">
        <v>4440.1</v>
      </c>
      <c r="S9" s="8">
        <f aca="true" t="shared" si="0" ref="S9:S14">N9*F9</f>
        <v>26767.5</v>
      </c>
      <c r="T9" s="8">
        <f aca="true" t="shared" si="1" ref="T9:V14">P9*G9</f>
        <v>10641.28</v>
      </c>
      <c r="U9" s="8">
        <f t="shared" si="1"/>
        <v>0</v>
      </c>
      <c r="V9" s="8">
        <f t="shared" si="1"/>
        <v>0</v>
      </c>
      <c r="W9" s="9">
        <f aca="true" t="shared" si="2" ref="W9:W14">SUM(S9:V9)</f>
        <v>37408.78</v>
      </c>
    </row>
    <row r="10" spans="1:23" s="1" customFormat="1" ht="284.25" customHeight="1">
      <c r="A10" s="60"/>
      <c r="B10" s="61"/>
      <c r="C10" s="51" t="s">
        <v>18</v>
      </c>
      <c r="D10" s="52"/>
      <c r="E10" s="6" t="s">
        <v>6</v>
      </c>
      <c r="F10" s="6">
        <v>1</v>
      </c>
      <c r="G10" s="6">
        <v>2</v>
      </c>
      <c r="H10" s="6">
        <v>0</v>
      </c>
      <c r="I10" s="6">
        <v>0</v>
      </c>
      <c r="J10" s="53">
        <v>3</v>
      </c>
      <c r="K10" s="54"/>
      <c r="L10" s="6"/>
      <c r="M10" s="10"/>
      <c r="N10" s="49">
        <v>4461.25</v>
      </c>
      <c r="O10" s="50"/>
      <c r="P10" s="7">
        <v>5320.64</v>
      </c>
      <c r="Q10" s="7">
        <v>4046.98</v>
      </c>
      <c r="R10" s="7">
        <v>4440.1</v>
      </c>
      <c r="S10" s="8">
        <f t="shared" si="0"/>
        <v>4461.25</v>
      </c>
      <c r="T10" s="8">
        <f t="shared" si="1"/>
        <v>10641.28</v>
      </c>
      <c r="U10" s="8">
        <f t="shared" si="1"/>
        <v>0</v>
      </c>
      <c r="V10" s="8">
        <f t="shared" si="1"/>
        <v>0</v>
      </c>
      <c r="W10" s="9">
        <f t="shared" si="2"/>
        <v>15102.53</v>
      </c>
    </row>
    <row r="11" spans="1:23" s="1" customFormat="1" ht="111" customHeight="1">
      <c r="A11" s="60"/>
      <c r="B11" s="61"/>
      <c r="C11" s="51" t="s">
        <v>19</v>
      </c>
      <c r="D11" s="52"/>
      <c r="E11" s="6" t="s">
        <v>6</v>
      </c>
      <c r="F11" s="6">
        <v>1</v>
      </c>
      <c r="G11" s="6">
        <v>0</v>
      </c>
      <c r="H11" s="6">
        <v>1</v>
      </c>
      <c r="I11" s="6">
        <v>0</v>
      </c>
      <c r="J11" s="37">
        <v>2</v>
      </c>
      <c r="K11" s="38"/>
      <c r="L11" s="6"/>
      <c r="M11" s="10"/>
      <c r="N11" s="49">
        <v>4461.25</v>
      </c>
      <c r="O11" s="50"/>
      <c r="P11" s="7">
        <v>5320.64</v>
      </c>
      <c r="Q11" s="7">
        <v>4046.98</v>
      </c>
      <c r="R11" s="7">
        <v>4440.1</v>
      </c>
      <c r="S11" s="8">
        <f t="shared" si="0"/>
        <v>4461.25</v>
      </c>
      <c r="T11" s="8">
        <f t="shared" si="1"/>
        <v>0</v>
      </c>
      <c r="U11" s="8">
        <f t="shared" si="1"/>
        <v>4046.98</v>
      </c>
      <c r="V11" s="8">
        <f t="shared" si="1"/>
        <v>0</v>
      </c>
      <c r="W11" s="9">
        <f t="shared" si="2"/>
        <v>8508.23</v>
      </c>
    </row>
    <row r="12" spans="1:23" s="1" customFormat="1" ht="113.25" customHeight="1">
      <c r="A12" s="60"/>
      <c r="B12" s="61"/>
      <c r="C12" s="51" t="s">
        <v>21</v>
      </c>
      <c r="D12" s="52"/>
      <c r="E12" s="6" t="s">
        <v>6</v>
      </c>
      <c r="F12" s="6">
        <v>1</v>
      </c>
      <c r="G12" s="6">
        <v>0</v>
      </c>
      <c r="H12" s="6">
        <v>0</v>
      </c>
      <c r="I12" s="6">
        <v>0</v>
      </c>
      <c r="J12" s="37">
        <v>1</v>
      </c>
      <c r="K12" s="38"/>
      <c r="L12" s="6"/>
      <c r="M12" s="10"/>
      <c r="N12" s="49">
        <v>4461.25</v>
      </c>
      <c r="O12" s="50"/>
      <c r="P12" s="7">
        <v>5320.64</v>
      </c>
      <c r="Q12" s="7">
        <v>4046.98</v>
      </c>
      <c r="R12" s="7">
        <v>4440.1</v>
      </c>
      <c r="S12" s="8">
        <f t="shared" si="0"/>
        <v>4461.25</v>
      </c>
      <c r="T12" s="8">
        <f t="shared" si="1"/>
        <v>0</v>
      </c>
      <c r="U12" s="8">
        <f t="shared" si="1"/>
        <v>0</v>
      </c>
      <c r="V12" s="8">
        <f t="shared" si="1"/>
        <v>0</v>
      </c>
      <c r="W12" s="9">
        <f t="shared" si="2"/>
        <v>4461.25</v>
      </c>
    </row>
    <row r="13" spans="1:23" s="1" customFormat="1" ht="327" customHeight="1">
      <c r="A13" s="60"/>
      <c r="B13" s="61"/>
      <c r="C13" s="51" t="s">
        <v>32</v>
      </c>
      <c r="D13" s="52"/>
      <c r="E13" s="6" t="s">
        <v>6</v>
      </c>
      <c r="F13" s="6">
        <v>1</v>
      </c>
      <c r="G13" s="6">
        <v>0</v>
      </c>
      <c r="H13" s="6">
        <v>0</v>
      </c>
      <c r="I13" s="6">
        <v>0</v>
      </c>
      <c r="J13" s="37">
        <v>1</v>
      </c>
      <c r="K13" s="38"/>
      <c r="L13" s="6"/>
      <c r="M13" s="10"/>
      <c r="N13" s="49">
        <v>4461.25</v>
      </c>
      <c r="O13" s="50"/>
      <c r="P13" s="7">
        <v>5320.64</v>
      </c>
      <c r="Q13" s="7">
        <v>4046.98</v>
      </c>
      <c r="R13" s="7">
        <v>4440.1</v>
      </c>
      <c r="S13" s="8">
        <f t="shared" si="0"/>
        <v>4461.25</v>
      </c>
      <c r="T13" s="8">
        <f t="shared" si="1"/>
        <v>0</v>
      </c>
      <c r="U13" s="8">
        <f t="shared" si="1"/>
        <v>0</v>
      </c>
      <c r="V13" s="8">
        <f t="shared" si="1"/>
        <v>0</v>
      </c>
      <c r="W13" s="9">
        <f t="shared" si="2"/>
        <v>4461.25</v>
      </c>
    </row>
    <row r="14" spans="1:23" s="1" customFormat="1" ht="53.25" customHeight="1">
      <c r="A14" s="60"/>
      <c r="B14" s="61"/>
      <c r="C14" s="51" t="s">
        <v>22</v>
      </c>
      <c r="D14" s="52"/>
      <c r="E14" s="6" t="s">
        <v>6</v>
      </c>
      <c r="F14" s="6">
        <v>20</v>
      </c>
      <c r="G14" s="6">
        <v>0</v>
      </c>
      <c r="H14" s="6">
        <v>0</v>
      </c>
      <c r="I14" s="6">
        <v>1</v>
      </c>
      <c r="J14" s="53">
        <v>21</v>
      </c>
      <c r="K14" s="54"/>
      <c r="L14" s="6"/>
      <c r="M14" s="10"/>
      <c r="N14" s="49">
        <v>4461.25</v>
      </c>
      <c r="O14" s="50"/>
      <c r="P14" s="7">
        <v>5320.64</v>
      </c>
      <c r="Q14" s="7">
        <v>4046.98</v>
      </c>
      <c r="R14" s="7">
        <v>4440.1</v>
      </c>
      <c r="S14" s="8">
        <f t="shared" si="0"/>
        <v>89225</v>
      </c>
      <c r="T14" s="8">
        <f t="shared" si="1"/>
        <v>0</v>
      </c>
      <c r="U14" s="8">
        <f t="shared" si="1"/>
        <v>0</v>
      </c>
      <c r="V14" s="8">
        <f t="shared" si="1"/>
        <v>4440.1</v>
      </c>
      <c r="W14" s="9">
        <f t="shared" si="2"/>
        <v>93665.1</v>
      </c>
    </row>
    <row r="15" spans="1:23" s="1" customFormat="1" ht="29.25" customHeight="1">
      <c r="A15" s="60"/>
      <c r="B15" s="61"/>
      <c r="C15" s="35" t="s">
        <v>11</v>
      </c>
      <c r="D15" s="36"/>
      <c r="E15" s="6"/>
      <c r="F15" s="6"/>
      <c r="G15" s="6"/>
      <c r="H15" s="6"/>
      <c r="I15" s="6"/>
      <c r="J15" s="37"/>
      <c r="K15" s="38"/>
      <c r="L15" s="6"/>
      <c r="M15" s="10"/>
      <c r="N15" s="91">
        <f>(N9+N10+N14)/3</f>
        <v>4461.25</v>
      </c>
      <c r="O15" s="92"/>
      <c r="P15" s="9">
        <v>5320.64</v>
      </c>
      <c r="Q15" s="9">
        <f>(Q9+Q10+Q14)/3</f>
        <v>4046.98</v>
      </c>
      <c r="R15" s="9">
        <f>(R9+R10+R14)/3</f>
        <v>4440.1</v>
      </c>
      <c r="S15" s="8"/>
      <c r="T15" s="8"/>
      <c r="U15" s="8"/>
      <c r="V15" s="8"/>
      <c r="W15" s="9"/>
    </row>
    <row r="16" spans="1:23" s="1" customFormat="1" ht="45.75" customHeight="1">
      <c r="A16" s="62"/>
      <c r="B16" s="63"/>
      <c r="C16" s="41" t="s">
        <v>3</v>
      </c>
      <c r="D16" s="42"/>
      <c r="E16" s="4"/>
      <c r="F16" s="4"/>
      <c r="G16" s="4"/>
      <c r="H16" s="4"/>
      <c r="I16" s="4"/>
      <c r="J16" s="43">
        <f>J14+J13+J12+J11+J10+J9</f>
        <v>36</v>
      </c>
      <c r="K16" s="44"/>
      <c r="L16" s="45"/>
      <c r="M16" s="46"/>
      <c r="N16" s="47"/>
      <c r="O16" s="48"/>
      <c r="P16" s="5"/>
      <c r="Q16" s="5"/>
      <c r="R16" s="5"/>
      <c r="S16" s="11"/>
      <c r="T16" s="11"/>
      <c r="U16" s="11"/>
      <c r="V16" s="11"/>
      <c r="W16" s="9">
        <f>SUM(W9:W14)</f>
        <v>163607.14</v>
      </c>
    </row>
    <row r="17" spans="1:23" s="1" customFormat="1" ht="15" customHeight="1">
      <c r="A17" s="85" t="s">
        <v>35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</row>
    <row r="18" spans="1:23" s="1" customFormat="1" ht="12.75" customHeight="1" hidden="1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</row>
    <row r="19" spans="1:23" s="1" customFormat="1" ht="13.5" customHeight="1" hidden="1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</row>
    <row r="20" spans="1:23" s="1" customFormat="1" ht="36" customHeight="1" hidden="1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</row>
    <row r="21" spans="1:23" s="1" customFormat="1" ht="17.25" customHeight="1" hidden="1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</row>
    <row r="22" spans="1:23" ht="0.75" customHeight="1" hidden="1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</row>
    <row r="23" spans="1:23" ht="15.75" customHeight="1" hidden="1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</row>
    <row r="25" spans="1:20" s="1" customFormat="1" ht="12.75" customHeight="1">
      <c r="A25" s="18" t="s">
        <v>36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</row>
    <row r="26" spans="1:20" s="1" customFormat="1" ht="13.5" customHeight="1">
      <c r="A26" s="18" t="s">
        <v>37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pans="1:20" s="1" customFormat="1" ht="36" customHeight="1" hidden="1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9"/>
      <c r="N27" s="89"/>
      <c r="O27" s="89"/>
      <c r="P27" s="89"/>
      <c r="Q27" s="22"/>
      <c r="R27" s="22"/>
      <c r="S27" s="22"/>
      <c r="T27" s="22"/>
    </row>
    <row r="28" spans="1:20" s="1" customFormat="1" ht="17.25" customHeight="1">
      <c r="A28" s="18" t="s">
        <v>38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</row>
    <row r="29" spans="1:12" ht="0.75" customHeight="1">
      <c r="A29" s="20"/>
      <c r="B29" s="1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1:12" ht="12.75">
      <c r="A30" s="90" t="s">
        <v>25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1" t="s">
        <v>26</v>
      </c>
      <c r="B31" s="1"/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spans="1:12" ht="12.75" customHeight="1">
      <c r="A32" s="17">
        <v>43109</v>
      </c>
      <c r="B32" s="1"/>
      <c r="C32" s="20"/>
      <c r="D32" s="20"/>
      <c r="E32" s="20"/>
      <c r="F32" s="20"/>
      <c r="G32" s="20"/>
      <c r="H32" s="20"/>
      <c r="I32" s="20"/>
      <c r="J32" s="20"/>
      <c r="K32" s="20"/>
      <c r="L32" s="20"/>
    </row>
  </sheetData>
  <sheetProtection/>
  <mergeCells count="52">
    <mergeCell ref="A30:L30"/>
    <mergeCell ref="J12:K12"/>
    <mergeCell ref="N12:O12"/>
    <mergeCell ref="J14:K14"/>
    <mergeCell ref="N15:O15"/>
    <mergeCell ref="C16:D16"/>
    <mergeCell ref="A27:P27"/>
    <mergeCell ref="A17:W23"/>
    <mergeCell ref="L16:M16"/>
    <mergeCell ref="N16:O16"/>
    <mergeCell ref="C9:D9"/>
    <mergeCell ref="J9:K9"/>
    <mergeCell ref="C11:D11"/>
    <mergeCell ref="A9:B16"/>
    <mergeCell ref="J16:K16"/>
    <mergeCell ref="C10:D10"/>
    <mergeCell ref="C12:D12"/>
    <mergeCell ref="J10:K10"/>
    <mergeCell ref="W4:W5"/>
    <mergeCell ref="U5:U6"/>
    <mergeCell ref="A8:B8"/>
    <mergeCell ref="C8:D8"/>
    <mergeCell ref="J8:K8"/>
    <mergeCell ref="N8:O8"/>
    <mergeCell ref="A1:W1"/>
    <mergeCell ref="A4:B6"/>
    <mergeCell ref="A3:L3"/>
    <mergeCell ref="C4:D6"/>
    <mergeCell ref="E4:E6"/>
    <mergeCell ref="T5:T6"/>
    <mergeCell ref="G4:G6"/>
    <mergeCell ref="H4:H6"/>
    <mergeCell ref="V5:V6"/>
    <mergeCell ref="N6:R6"/>
    <mergeCell ref="N14:O14"/>
    <mergeCell ref="C15:D15"/>
    <mergeCell ref="F4:F6"/>
    <mergeCell ref="J4:M6"/>
    <mergeCell ref="J15:K15"/>
    <mergeCell ref="N4:R4"/>
    <mergeCell ref="I4:I6"/>
    <mergeCell ref="C14:D14"/>
    <mergeCell ref="C13:D13"/>
    <mergeCell ref="N11:O11"/>
    <mergeCell ref="J11:K11"/>
    <mergeCell ref="N5:O5"/>
    <mergeCell ref="S5:S6"/>
    <mergeCell ref="N13:O13"/>
    <mergeCell ref="N9:O9"/>
    <mergeCell ref="J13:K13"/>
    <mergeCell ref="N10:O10"/>
    <mergeCell ref="L9:M9"/>
  </mergeCells>
  <printOptions/>
  <pageMargins left="0.1968503937007874" right="0.1968503937007874" top="0" bottom="0.15748031496062992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2020-03-27T09:58:16Z</cp:lastPrinted>
  <dcterms:created xsi:type="dcterms:W3CDTF">2009-12-09T07:16:31Z</dcterms:created>
  <dcterms:modified xsi:type="dcterms:W3CDTF">2021-03-19T09:23:46Z</dcterms:modified>
  <cp:category/>
  <cp:version/>
  <cp:contentType/>
  <cp:contentStatus/>
</cp:coreProperties>
</file>