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4670" windowHeight="7530" activeTab="1"/>
  </bookViews>
  <sheets>
    <sheet name="мо" sheetId="1" r:id="rId1"/>
    <sheet name="Лист1" sheetId="2" r:id="rId2"/>
  </sheets>
  <definedNames>
    <definedName name="_xlnm.Print_Area" localSheetId="1">'Лист1'!$A$1:$J$40</definedName>
    <definedName name="_xlnm.Print_Area" localSheetId="0">'мо'!$A$1:$J$18</definedName>
  </definedNames>
  <calcPr fullCalcOnLoad="1"/>
</workbook>
</file>

<file path=xl/sharedStrings.xml><?xml version="1.0" encoding="utf-8"?>
<sst xmlns="http://schemas.openxmlformats.org/spreadsheetml/2006/main" count="96" uniqueCount="57">
  <si>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</si>
  <si>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</si>
  <si>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</si>
  <si>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</si>
  <si>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</si>
  <si>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</si>
  <si>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</si>
  <si>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</si>
  <si>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</si>
  <si>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</si>
  <si>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</si>
  <si>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</si>
  <si>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</si>
  <si>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Способ осуществления закупки: аукцион в электронной форме на право заключения гражданско-правового договора на оказание услуг по проведению периодического медицинского осмотра сотрудников</t>
  </si>
  <si>
    <t>Оказание услуг по проведению медицинского осмотра сотрудников дошкольных групп</t>
  </si>
  <si>
    <t>усл.ед.</t>
  </si>
  <si>
    <t>Исполнитель оказывает услуги в соответствии с Приказом Министерства здравоохранения РФ от 28 января 2021 г. N 29н "Об утверждении Порядка проведения обязательных предварительных и периодических медицинских осмотров работников, предусмотренных частью четвертой статьи 213 Трудового кодекса Российской Федерации, перечня медицинских противопоказаний к осуществлению работ с вредными и (или) опасными производственными факторами, а также работам, при выполнении которых проводятся обязательные предварительные и периодические медицинские осмотры".</t>
  </si>
  <si>
    <t>Оказание услуг по проведению медицинского осмотра сотрудников школы</t>
  </si>
  <si>
    <t>Приложение 2 к извещению об осуществлении закупки</t>
  </si>
  <si>
    <t>Обоснование начальной (максимальной) цены контракта</t>
  </si>
  <si>
    <t>Коммерческое предложение № 6 от 22.03.2023 г.</t>
  </si>
  <si>
    <t>Коммерческое предложение № 7 от 22.03.2023 г.</t>
  </si>
  <si>
    <t>Коммерческое предложение № 8 от 22.03.2023 г.</t>
  </si>
  <si>
    <t>Профилактический прием (осмотр, консультация) врача-терапевта</t>
  </si>
  <si>
    <t>Профилактический прием (осмотр, консультация) врача-невролога</t>
  </si>
  <si>
    <t>Профилактический прием (осмотр, консультация) врача-психиатра</t>
  </si>
  <si>
    <t>Профилактический прием (осмотр, консультация) врача-нарколога</t>
  </si>
  <si>
    <t xml:space="preserve">Профилактический прием (осмотр, консультация) врача-оториноларинголога </t>
  </si>
  <si>
    <t>Профилактический прием (осмотр, консультация) врача-дерматовенеролога</t>
  </si>
  <si>
    <t>Профилактический прием (осмотр, консультация) врача стоматолога</t>
  </si>
  <si>
    <t>Профилактический прием (осмотр, консультация) врача-профпатолога</t>
  </si>
  <si>
    <t xml:space="preserve">Профилактический прием (осмотр, консультация) врача-хирурга </t>
  </si>
  <si>
    <t xml:space="preserve">Профилактический прием (осмотр, консультация) врача офтальмолога </t>
  </si>
  <si>
    <t>Профилактический прием (осмотр, консультация) акушера-гинеколога</t>
  </si>
  <si>
    <t>Бактериологическое исследование (на флору) (Микроскопическое исследование влагалищных мазков)</t>
  </si>
  <si>
    <t>Цитологическое исследование (на атипичные клетки)</t>
  </si>
  <si>
    <t>Ультразвуковое исследование органов малого таза (Ультразвуковое исследование матки и придатков трансабдоминальное)</t>
  </si>
  <si>
    <t xml:space="preserve">Маммография молочных желез </t>
  </si>
  <si>
    <t>Общий анализ крови (гемоглобин, цветной показатель, эритроциты, тромбоциты, лейкоциты, лейкоцитарная формула, СОЭ)</t>
  </si>
  <si>
    <t>Общий анализ мочи (удельный вес, белок, сахар, микроскопия осадка)</t>
  </si>
  <si>
    <t xml:space="preserve">Регистрация электрокардиограммы </t>
  </si>
  <si>
    <t>Взятие крови из периферической вены</t>
  </si>
  <si>
    <t xml:space="preserve">Исследование уровня глюкозы в крови </t>
  </si>
  <si>
    <t xml:space="preserve">Исследование уровня холестерина в крови </t>
  </si>
  <si>
    <t>Определение антител к бледной трепонеме в сыворотке крови</t>
  </si>
  <si>
    <t>Микроскопическое исследование кала на яйца и личинки гельминтов</t>
  </si>
  <si>
    <t>Микроскопическое исследование отпечатков с поверхности кожи перианальных складок на яйца остриц</t>
  </si>
  <si>
    <t>Рефрактометрия (или скиаскопия)</t>
  </si>
  <si>
    <t xml:space="preserve">Биомикроскопия глаза </t>
  </si>
  <si>
    <t>Визометрия (Офтальмоскопия)</t>
  </si>
  <si>
    <t>Человек</t>
  </si>
  <si>
    <t>Ед. измерения</t>
  </si>
  <si>
    <t>Количество</t>
  </si>
  <si>
    <t>№ п/п</t>
  </si>
  <si>
    <t>Наименование услуги</t>
  </si>
  <si>
    <t>Единичные цены (тарифы), руб.</t>
  </si>
  <si>
    <t>Характеристика услуги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</si>
</sst>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PT Astra Serif"/>
      <family val="1"/>
    </font>
    <font>
      <sz val="11"/>
      <name val="PT Astra Serif"/>
      <family val="1"/>
    </font>
    <font>
      <b/>
      <sz val="11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b/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 wrapText="1"/>
    </xf>
    <xf numFmtId="43" fontId="42" fillId="33" borderId="11" xfId="58" applyFont="1" applyFill="1" applyBorder="1" applyAlignment="1">
      <alignment horizontal="center" vertical="center" wrapText="1"/>
    </xf>
    <xf numFmtId="43" fontId="42" fillId="33" borderId="12" xfId="58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43" fontId="44" fillId="33" borderId="11" xfId="58" applyFont="1" applyFill="1" applyBorder="1" applyAlignment="1">
      <alignment horizontal="center" vertical="center" wrapText="1"/>
    </xf>
    <xf numFmtId="43" fontId="44" fillId="33" borderId="11" xfId="58" applyFont="1" applyFill="1" applyBorder="1" applyAlignment="1">
      <alignment horizontal="center" vertical="center"/>
    </xf>
    <xf numFmtId="43" fontId="44" fillId="33" borderId="10" xfId="58" applyFont="1" applyFill="1" applyBorder="1" applyAlignment="1">
      <alignment horizontal="center" vertical="center"/>
    </xf>
    <xf numFmtId="43" fontId="43" fillId="33" borderId="10" xfId="58" applyNumberFormat="1" applyFont="1" applyFill="1" applyBorder="1" applyAlignment="1">
      <alignment horizontal="center"/>
    </xf>
    <xf numFmtId="43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4" fontId="42" fillId="33" borderId="0" xfId="0" applyNumberFormat="1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left" vertical="center" wrapText="1"/>
    </xf>
    <xf numFmtId="43" fontId="44" fillId="33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wrapText="1"/>
    </xf>
    <xf numFmtId="0" fontId="42" fillId="33" borderId="0" xfId="0" applyFont="1" applyFill="1" applyAlignment="1">
      <alignment wrapText="1"/>
    </xf>
    <xf numFmtId="43" fontId="3" fillId="33" borderId="13" xfId="58" applyFont="1" applyFill="1" applyBorder="1" applyAlignment="1">
      <alignment horizontal="center" vertical="center"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right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left" wrapText="1"/>
    </xf>
    <xf numFmtId="0" fontId="42" fillId="33" borderId="14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45" fillId="33" borderId="15" xfId="0" applyFont="1" applyFill="1" applyBorder="1" applyAlignment="1">
      <alignment horizontal="left" vertical="center"/>
    </xf>
    <xf numFmtId="0" fontId="45" fillId="33" borderId="16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left" vertical="center"/>
    </xf>
    <xf numFmtId="0" fontId="46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right" wrapText="1"/>
    </xf>
    <xf numFmtId="0" fontId="23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23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left" wrapText="1"/>
    </xf>
    <xf numFmtId="0" fontId="46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 horizontal="left" vertical="center"/>
    </xf>
    <xf numFmtId="0" fontId="46" fillId="33" borderId="0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 horizontal="left" vertical="top" wrapText="1"/>
    </xf>
    <xf numFmtId="0" fontId="24" fillId="33" borderId="10" xfId="0" applyFont="1" applyFill="1" applyBorder="1" applyAlignment="1">
      <alignment horizontal="center" vertical="top"/>
    </xf>
    <xf numFmtId="0" fontId="24" fillId="33" borderId="0" xfId="0" applyFont="1" applyFill="1" applyAlignment="1">
      <alignment/>
    </xf>
    <xf numFmtId="0" fontId="23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/>
    </xf>
    <xf numFmtId="0" fontId="24" fillId="33" borderId="0" xfId="0" applyFont="1" applyFill="1" applyAlignment="1">
      <alignment horizontal="left" vertical="top"/>
    </xf>
    <xf numFmtId="43" fontId="24" fillId="33" borderId="0" xfId="0" applyNumberFormat="1" applyFont="1" applyFill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7" fillId="34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center" vertical="center" wrapText="1"/>
    </xf>
    <xf numFmtId="43" fontId="47" fillId="34" borderId="10" xfId="58" applyFont="1" applyFill="1" applyBorder="1" applyAlignment="1">
      <alignment horizontal="left" wrapText="1"/>
    </xf>
    <xf numFmtId="43" fontId="46" fillId="0" borderId="10" xfId="58" applyFont="1" applyBorder="1" applyAlignment="1">
      <alignment horizontal="left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/>
    </xf>
    <xf numFmtId="43" fontId="48" fillId="0" borderId="10" xfId="58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A9" sqref="A9:I9"/>
    </sheetView>
  </sheetViews>
  <sheetFormatPr defaultColWidth="9.140625" defaultRowHeight="15"/>
  <cols>
    <col min="1" max="1" width="8.140625" style="3" customWidth="1"/>
    <col min="2" max="2" width="24.8515625" style="33" customWidth="1"/>
    <col min="3" max="3" width="57.00390625" style="3" customWidth="1"/>
    <col min="4" max="4" width="7.140625" style="3" customWidth="1"/>
    <col min="5" max="5" width="7.421875" style="3" customWidth="1"/>
    <col min="6" max="6" width="15.421875" style="3" customWidth="1"/>
    <col min="7" max="7" width="14.8515625" style="3" bestFit="1" customWidth="1"/>
    <col min="8" max="8" width="16.28125" style="3" bestFit="1" customWidth="1"/>
    <col min="9" max="9" width="18.140625" style="3" bestFit="1" customWidth="1"/>
    <col min="10" max="10" width="16.28125" style="3" customWidth="1"/>
    <col min="11" max="11" width="14.28125" style="3" bestFit="1" customWidth="1"/>
    <col min="12" max="13" width="9.140625" style="3" customWidth="1"/>
    <col min="14" max="16384" width="9.140625" style="3" customWidth="1"/>
  </cols>
  <sheetData>
    <row r="1" spans="1:11" ht="15" customHeight="1">
      <c r="A1" s="37" t="s">
        <v>18</v>
      </c>
      <c r="B1" s="37"/>
      <c r="C1" s="37"/>
      <c r="D1" s="37"/>
      <c r="E1" s="37"/>
      <c r="F1" s="37"/>
      <c r="G1" s="37"/>
      <c r="H1" s="37"/>
      <c r="I1" s="37"/>
      <c r="J1" s="37"/>
      <c r="K1" s="35"/>
    </row>
    <row r="2" spans="1:11" ht="15" customHeight="1">
      <c r="A2" s="36" t="s">
        <v>19</v>
      </c>
      <c r="B2" s="36"/>
      <c r="C2" s="36"/>
      <c r="D2" s="36"/>
      <c r="E2" s="36"/>
      <c r="F2" s="36"/>
      <c r="G2" s="36"/>
      <c r="H2" s="36"/>
      <c r="I2" s="36"/>
      <c r="J2" s="36"/>
      <c r="K2" s="35"/>
    </row>
    <row r="3" spans="1:10" s="4" customFormat="1" ht="15" customHeight="1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14.25" customHeight="1">
      <c r="A4" s="42" t="s">
        <v>12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9.5" customHeight="1">
      <c r="A5" s="38" t="s">
        <v>0</v>
      </c>
      <c r="B5" s="38" t="s">
        <v>8</v>
      </c>
      <c r="C5" s="38" t="s">
        <v>9</v>
      </c>
      <c r="D5" s="38" t="s">
        <v>10</v>
      </c>
      <c r="E5" s="38" t="s">
        <v>1</v>
      </c>
      <c r="F5" s="48" t="s">
        <v>2</v>
      </c>
      <c r="G5" s="49"/>
      <c r="H5" s="50"/>
      <c r="I5" s="39" t="s">
        <v>6</v>
      </c>
      <c r="J5" s="39" t="s">
        <v>7</v>
      </c>
    </row>
    <row r="6" spans="1:10" ht="25.5" customHeight="1">
      <c r="A6" s="38"/>
      <c r="B6" s="39"/>
      <c r="C6" s="38"/>
      <c r="D6" s="38"/>
      <c r="E6" s="38"/>
      <c r="F6" s="5" t="s">
        <v>3</v>
      </c>
      <c r="G6" s="5" t="s">
        <v>4</v>
      </c>
      <c r="H6" s="5" t="s">
        <v>5</v>
      </c>
      <c r="I6" s="40"/>
      <c r="J6" s="40"/>
    </row>
    <row r="7" spans="1:10" ht="165" customHeight="1">
      <c r="A7" s="5">
        <v>1</v>
      </c>
      <c r="B7" s="6" t="s">
        <v>14</v>
      </c>
      <c r="C7" s="7" t="s">
        <v>16</v>
      </c>
      <c r="D7" s="5" t="s">
        <v>15</v>
      </c>
      <c r="E7" s="8">
        <v>1</v>
      </c>
      <c r="F7" s="9">
        <v>497450</v>
      </c>
      <c r="G7" s="9">
        <v>480986</v>
      </c>
      <c r="H7" s="9">
        <v>587560</v>
      </c>
      <c r="I7" s="34">
        <f>ROUND((F7+H7+G7)/3,2)</f>
        <v>521998.67</v>
      </c>
      <c r="J7" s="10">
        <f>I7</f>
        <v>521998.67</v>
      </c>
    </row>
    <row r="8" spans="1:10" ht="165" customHeight="1">
      <c r="A8" s="11">
        <v>2</v>
      </c>
      <c r="B8" s="6" t="s">
        <v>17</v>
      </c>
      <c r="C8" s="7" t="s">
        <v>16</v>
      </c>
      <c r="D8" s="12" t="s">
        <v>15</v>
      </c>
      <c r="E8" s="13">
        <v>1</v>
      </c>
      <c r="F8" s="14">
        <v>994500</v>
      </c>
      <c r="G8" s="15">
        <v>962397</v>
      </c>
      <c r="H8" s="15">
        <v>1171599</v>
      </c>
      <c r="I8" s="34">
        <f>ROUND((F8+G8+H8)/3,2)</f>
        <v>1042832</v>
      </c>
      <c r="J8" s="16">
        <f>I8</f>
        <v>1042832</v>
      </c>
    </row>
    <row r="9" spans="1:11" ht="15">
      <c r="A9" s="44" t="s">
        <v>11</v>
      </c>
      <c r="B9" s="45"/>
      <c r="C9" s="45"/>
      <c r="D9" s="45"/>
      <c r="E9" s="45"/>
      <c r="F9" s="45"/>
      <c r="G9" s="45"/>
      <c r="H9" s="45"/>
      <c r="I9" s="46"/>
      <c r="J9" s="17">
        <f>J7+J8</f>
        <v>1564830.67</v>
      </c>
      <c r="K9" s="18"/>
    </row>
    <row r="10" spans="1:10" ht="15">
      <c r="A10" s="19"/>
      <c r="B10" s="20"/>
      <c r="C10" s="19"/>
      <c r="D10" s="19"/>
      <c r="E10" s="19"/>
      <c r="F10" s="19"/>
      <c r="G10" s="19"/>
      <c r="H10" s="19"/>
      <c r="I10" s="19"/>
      <c r="J10" s="21"/>
    </row>
    <row r="11" spans="1:10" s="26" customFormat="1" ht="15" customHeight="1">
      <c r="A11" s="22">
        <v>1</v>
      </c>
      <c r="B11" s="47" t="s">
        <v>20</v>
      </c>
      <c r="C11" s="47"/>
      <c r="D11" s="23"/>
      <c r="E11" s="23"/>
      <c r="F11" s="23"/>
      <c r="G11" s="23"/>
      <c r="H11" s="23"/>
      <c r="I11" s="23"/>
      <c r="J11" s="24"/>
    </row>
    <row r="12" spans="1:10" s="28" customFormat="1" ht="15" customHeight="1">
      <c r="A12" s="27">
        <v>2</v>
      </c>
      <c r="B12" s="47" t="s">
        <v>21</v>
      </c>
      <c r="C12" s="47"/>
      <c r="D12" s="23"/>
      <c r="E12" s="23"/>
      <c r="F12" s="23"/>
      <c r="G12" s="23"/>
      <c r="H12" s="23"/>
      <c r="I12" s="23"/>
      <c r="J12" s="24"/>
    </row>
    <row r="13" spans="1:11" s="26" customFormat="1" ht="15" customHeight="1">
      <c r="A13" s="22">
        <v>3</v>
      </c>
      <c r="B13" s="47" t="s">
        <v>22</v>
      </c>
      <c r="C13" s="47"/>
      <c r="D13" s="23"/>
      <c r="E13" s="23"/>
      <c r="F13" s="23"/>
      <c r="G13" s="23"/>
      <c r="H13" s="23"/>
      <c r="I13" s="23"/>
      <c r="J13" s="24"/>
      <c r="K13" s="25"/>
    </row>
    <row r="14" spans="1:10" ht="15">
      <c r="A14" s="29"/>
      <c r="B14" s="30"/>
      <c r="C14" s="30"/>
      <c r="D14" s="30"/>
      <c r="E14" s="29"/>
      <c r="F14" s="30"/>
      <c r="G14" s="30"/>
      <c r="H14" s="30"/>
      <c r="I14" s="30"/>
      <c r="J14" s="31"/>
    </row>
    <row r="15" spans="1:3" ht="15">
      <c r="A15" s="1"/>
      <c r="B15" s="32"/>
      <c r="C15" s="4"/>
    </row>
    <row r="16" spans="1:8" ht="15">
      <c r="A16" s="1"/>
      <c r="B16" s="32"/>
      <c r="C16" s="1"/>
      <c r="D16" s="1"/>
      <c r="E16" s="1"/>
      <c r="F16" s="1"/>
      <c r="G16" s="1"/>
      <c r="H16" s="1"/>
    </row>
    <row r="17" spans="1:5" ht="15">
      <c r="A17" s="1"/>
      <c r="B17" s="1"/>
      <c r="C17" s="1"/>
      <c r="D17" s="2"/>
      <c r="E17" s="2"/>
    </row>
    <row r="18" spans="1:6" ht="15">
      <c r="A18" s="43"/>
      <c r="B18" s="43"/>
      <c r="C18" s="43"/>
      <c r="D18" s="2"/>
      <c r="E18" s="2"/>
      <c r="F18" s="2"/>
    </row>
  </sheetData>
  <sheetProtection/>
  <mergeCells count="17">
    <mergeCell ref="A4:J4"/>
    <mergeCell ref="A18:C18"/>
    <mergeCell ref="A9:I9"/>
    <mergeCell ref="B11:C11"/>
    <mergeCell ref="B12:C12"/>
    <mergeCell ref="B13:C13"/>
    <mergeCell ref="F5:H5"/>
    <mergeCell ref="A2:J2"/>
    <mergeCell ref="A1:J1"/>
    <mergeCell ref="A5:A6"/>
    <mergeCell ref="B5:B6"/>
    <mergeCell ref="C5:C6"/>
    <mergeCell ref="D5:D6"/>
    <mergeCell ref="E5:E6"/>
    <mergeCell ref="I5:I6"/>
    <mergeCell ref="J5:J6"/>
    <mergeCell ref="A3:J3"/>
  </mergeCells>
  <printOptions/>
  <pageMargins left="0.1968503937007874" right="0.1968503937007874" top="1.1811023622047245" bottom="0.1968503937007874" header="0.31496062992125984" footer="0.31496062992125984"/>
  <pageSetup fitToHeight="3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J35" sqref="J35"/>
    </sheetView>
  </sheetViews>
  <sheetFormatPr defaultColWidth="9.140625" defaultRowHeight="15"/>
  <cols>
    <col min="1" max="1" width="9.140625" style="52" customWidth="1"/>
    <col min="2" max="3" width="50.00390625" style="52" customWidth="1"/>
    <col min="4" max="4" width="11.7109375" style="52" customWidth="1"/>
    <col min="5" max="5" width="14.57421875" style="52" customWidth="1"/>
    <col min="6" max="6" width="12.8515625" style="52" customWidth="1"/>
    <col min="7" max="8" width="12.57421875" style="52" customWidth="1"/>
    <col min="9" max="9" width="12.7109375" style="52" customWidth="1"/>
    <col min="10" max="10" width="16.421875" style="52" customWidth="1"/>
    <col min="11" max="16384" width="9.140625" style="52" customWidth="1"/>
  </cols>
  <sheetData>
    <row r="1" spans="1:12" s="56" customFormat="1" ht="15" customHeigh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5"/>
      <c r="L1" s="55"/>
    </row>
    <row r="2" spans="1:12" s="56" customFormat="1" ht="15" customHeight="1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5"/>
      <c r="L2" s="55"/>
    </row>
    <row r="3" spans="1:12" s="60" customFormat="1" ht="15" customHeight="1">
      <c r="A3" s="58" t="s">
        <v>13</v>
      </c>
      <c r="B3" s="58"/>
      <c r="C3" s="58"/>
      <c r="D3" s="58"/>
      <c r="E3" s="58"/>
      <c r="F3" s="58"/>
      <c r="G3" s="58"/>
      <c r="H3" s="58"/>
      <c r="I3" s="58"/>
      <c r="J3" s="58"/>
      <c r="K3" s="59"/>
      <c r="L3" s="59"/>
    </row>
    <row r="4" spans="1:12" s="56" customFormat="1" ht="15">
      <c r="A4" s="61" t="s">
        <v>12</v>
      </c>
      <c r="B4" s="61"/>
      <c r="C4" s="61"/>
      <c r="D4" s="61"/>
      <c r="E4" s="61"/>
      <c r="F4" s="61"/>
      <c r="G4" s="61"/>
      <c r="H4" s="61"/>
      <c r="I4" s="61"/>
      <c r="J4" s="61"/>
      <c r="K4" s="62"/>
      <c r="L4" s="62"/>
    </row>
    <row r="5" spans="1:12" s="56" customFormat="1" ht="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77" customFormat="1" ht="15">
      <c r="A6" s="71" t="s">
        <v>53</v>
      </c>
      <c r="B6" s="71" t="s">
        <v>54</v>
      </c>
      <c r="C6" s="72" t="s">
        <v>56</v>
      </c>
      <c r="D6" s="53" t="s">
        <v>51</v>
      </c>
      <c r="E6" s="53" t="s">
        <v>52</v>
      </c>
      <c r="F6" s="73" t="s">
        <v>55</v>
      </c>
      <c r="G6" s="74"/>
      <c r="H6" s="75"/>
      <c r="I6" s="76" t="s">
        <v>6</v>
      </c>
      <c r="J6" s="76" t="s">
        <v>7</v>
      </c>
      <c r="K6" s="51"/>
      <c r="L6" s="51"/>
    </row>
    <row r="7" spans="1:10" s="81" customFormat="1" ht="15">
      <c r="A7" s="71"/>
      <c r="B7" s="71"/>
      <c r="C7" s="78"/>
      <c r="D7" s="53"/>
      <c r="E7" s="53"/>
      <c r="F7" s="79">
        <v>1</v>
      </c>
      <c r="G7" s="79">
        <v>2</v>
      </c>
      <c r="H7" s="79">
        <v>3</v>
      </c>
      <c r="I7" s="80"/>
      <c r="J7" s="80"/>
    </row>
    <row r="8" spans="1:10" s="52" customFormat="1" ht="30">
      <c r="A8" s="82">
        <v>1</v>
      </c>
      <c r="B8" s="83" t="s">
        <v>23</v>
      </c>
      <c r="C8" s="84" t="s">
        <v>16</v>
      </c>
      <c r="D8" s="82" t="s">
        <v>50</v>
      </c>
      <c r="E8" s="82">
        <v>263</v>
      </c>
      <c r="F8" s="85">
        <v>341</v>
      </c>
      <c r="G8" s="85">
        <v>403</v>
      </c>
      <c r="H8" s="85">
        <v>359</v>
      </c>
      <c r="I8" s="85">
        <f>ROUND((F8+G8+H8)/3,2)</f>
        <v>367.67</v>
      </c>
      <c r="J8" s="86">
        <f>E8*I8</f>
        <v>96697.21</v>
      </c>
    </row>
    <row r="9" spans="1:10" s="52" customFormat="1" ht="30">
      <c r="A9" s="82">
        <v>2</v>
      </c>
      <c r="B9" s="83" t="s">
        <v>24</v>
      </c>
      <c r="C9" s="87"/>
      <c r="D9" s="82" t="s">
        <v>50</v>
      </c>
      <c r="E9" s="82">
        <v>263</v>
      </c>
      <c r="F9" s="85">
        <v>250</v>
      </c>
      <c r="G9" s="85">
        <v>322</v>
      </c>
      <c r="H9" s="85">
        <v>254</v>
      </c>
      <c r="I9" s="85">
        <f aca="true" t="shared" si="0" ref="I9:I34">ROUND((F9+G9+H9)/3,2)</f>
        <v>275.33</v>
      </c>
      <c r="J9" s="86">
        <f aca="true" t="shared" si="1" ref="J9:J34">E9*I9</f>
        <v>72411.79</v>
      </c>
    </row>
    <row r="10" spans="1:10" s="52" customFormat="1" ht="30">
      <c r="A10" s="82">
        <v>3</v>
      </c>
      <c r="B10" s="83" t="s">
        <v>25</v>
      </c>
      <c r="C10" s="87"/>
      <c r="D10" s="82" t="s">
        <v>50</v>
      </c>
      <c r="E10" s="82">
        <v>263</v>
      </c>
      <c r="F10" s="85">
        <v>253</v>
      </c>
      <c r="G10" s="85">
        <v>278</v>
      </c>
      <c r="H10" s="85">
        <v>258</v>
      </c>
      <c r="I10" s="85">
        <f t="shared" si="0"/>
        <v>263</v>
      </c>
      <c r="J10" s="86">
        <f t="shared" si="1"/>
        <v>69169</v>
      </c>
    </row>
    <row r="11" spans="1:10" s="52" customFormat="1" ht="30">
      <c r="A11" s="82">
        <v>4</v>
      </c>
      <c r="B11" s="83" t="s">
        <v>26</v>
      </c>
      <c r="C11" s="87"/>
      <c r="D11" s="82" t="s">
        <v>50</v>
      </c>
      <c r="E11" s="82">
        <v>263</v>
      </c>
      <c r="F11" s="85">
        <v>253</v>
      </c>
      <c r="G11" s="85">
        <v>231</v>
      </c>
      <c r="H11" s="85">
        <v>258</v>
      </c>
      <c r="I11" s="85">
        <f t="shared" si="0"/>
        <v>247.33</v>
      </c>
      <c r="J11" s="86">
        <f t="shared" si="1"/>
        <v>65047.79</v>
      </c>
    </row>
    <row r="12" spans="1:10" s="52" customFormat="1" ht="30">
      <c r="A12" s="82">
        <v>5</v>
      </c>
      <c r="B12" s="83" t="s">
        <v>27</v>
      </c>
      <c r="C12" s="87"/>
      <c r="D12" s="82" t="s">
        <v>50</v>
      </c>
      <c r="E12" s="82">
        <v>263</v>
      </c>
      <c r="F12" s="85">
        <v>255</v>
      </c>
      <c r="G12" s="85">
        <v>278</v>
      </c>
      <c r="H12" s="85">
        <v>234</v>
      </c>
      <c r="I12" s="85">
        <f t="shared" si="0"/>
        <v>255.67</v>
      </c>
      <c r="J12" s="86">
        <f t="shared" si="1"/>
        <v>67241.20999999999</v>
      </c>
    </row>
    <row r="13" spans="1:10" s="52" customFormat="1" ht="30">
      <c r="A13" s="82">
        <v>6</v>
      </c>
      <c r="B13" s="83" t="s">
        <v>28</v>
      </c>
      <c r="C13" s="87"/>
      <c r="D13" s="82" t="s">
        <v>50</v>
      </c>
      <c r="E13" s="82">
        <v>263</v>
      </c>
      <c r="F13" s="85">
        <v>245</v>
      </c>
      <c r="G13" s="85">
        <v>272</v>
      </c>
      <c r="H13" s="85">
        <v>252</v>
      </c>
      <c r="I13" s="85">
        <f t="shared" si="0"/>
        <v>256.33</v>
      </c>
      <c r="J13" s="86">
        <f t="shared" si="1"/>
        <v>67414.79</v>
      </c>
    </row>
    <row r="14" spans="1:10" s="52" customFormat="1" ht="30">
      <c r="A14" s="82">
        <v>7</v>
      </c>
      <c r="B14" s="83" t="s">
        <v>29</v>
      </c>
      <c r="C14" s="87"/>
      <c r="D14" s="82" t="s">
        <v>50</v>
      </c>
      <c r="E14" s="82">
        <v>263</v>
      </c>
      <c r="F14" s="85">
        <v>199</v>
      </c>
      <c r="G14" s="85">
        <v>477</v>
      </c>
      <c r="H14" s="85">
        <v>225</v>
      </c>
      <c r="I14" s="85">
        <f t="shared" si="0"/>
        <v>300.33</v>
      </c>
      <c r="J14" s="86">
        <f t="shared" si="1"/>
        <v>78986.79</v>
      </c>
    </row>
    <row r="15" spans="1:10" s="52" customFormat="1" ht="30">
      <c r="A15" s="82">
        <v>8</v>
      </c>
      <c r="B15" s="83" t="s">
        <v>30</v>
      </c>
      <c r="C15" s="87"/>
      <c r="D15" s="82" t="s">
        <v>50</v>
      </c>
      <c r="E15" s="82">
        <v>263</v>
      </c>
      <c r="F15" s="85">
        <v>195</v>
      </c>
      <c r="G15" s="85">
        <v>209</v>
      </c>
      <c r="H15" s="85">
        <v>189</v>
      </c>
      <c r="I15" s="85">
        <f t="shared" si="0"/>
        <v>197.67</v>
      </c>
      <c r="J15" s="86">
        <f t="shared" si="1"/>
        <v>51987.21</v>
      </c>
    </row>
    <row r="16" spans="1:10" s="52" customFormat="1" ht="30">
      <c r="A16" s="82">
        <v>9</v>
      </c>
      <c r="B16" s="83" t="s">
        <v>31</v>
      </c>
      <c r="C16" s="87"/>
      <c r="D16" s="82" t="s">
        <v>50</v>
      </c>
      <c r="E16" s="82">
        <v>85</v>
      </c>
      <c r="F16" s="85">
        <v>300</v>
      </c>
      <c r="G16" s="85">
        <v>389</v>
      </c>
      <c r="H16" s="85">
        <v>243</v>
      </c>
      <c r="I16" s="85">
        <f t="shared" si="0"/>
        <v>310.67</v>
      </c>
      <c r="J16" s="86">
        <f t="shared" si="1"/>
        <v>26406.95</v>
      </c>
    </row>
    <row r="17" spans="1:10" s="52" customFormat="1" ht="30">
      <c r="A17" s="82">
        <v>10</v>
      </c>
      <c r="B17" s="83" t="s">
        <v>32</v>
      </c>
      <c r="C17" s="87"/>
      <c r="D17" s="82" t="s">
        <v>50</v>
      </c>
      <c r="E17" s="82">
        <v>86</v>
      </c>
      <c r="F17" s="85">
        <v>195</v>
      </c>
      <c r="G17" s="85">
        <v>321</v>
      </c>
      <c r="H17" s="85">
        <v>252</v>
      </c>
      <c r="I17" s="85">
        <f t="shared" si="0"/>
        <v>256</v>
      </c>
      <c r="J17" s="86">
        <f t="shared" si="1"/>
        <v>22016</v>
      </c>
    </row>
    <row r="18" spans="1:10" s="52" customFormat="1" ht="30">
      <c r="A18" s="82">
        <v>11</v>
      </c>
      <c r="B18" s="83" t="s">
        <v>33</v>
      </c>
      <c r="C18" s="87"/>
      <c r="D18" s="82" t="s">
        <v>50</v>
      </c>
      <c r="E18" s="82">
        <v>245</v>
      </c>
      <c r="F18" s="85">
        <v>400</v>
      </c>
      <c r="G18" s="85">
        <v>414</v>
      </c>
      <c r="H18" s="85">
        <v>406</v>
      </c>
      <c r="I18" s="85">
        <f t="shared" si="0"/>
        <v>406.67</v>
      </c>
      <c r="J18" s="86">
        <f t="shared" si="1"/>
        <v>99634.15000000001</v>
      </c>
    </row>
    <row r="19" spans="1:10" s="52" customFormat="1" ht="45">
      <c r="A19" s="82">
        <v>12</v>
      </c>
      <c r="B19" s="83" t="s">
        <v>34</v>
      </c>
      <c r="C19" s="87"/>
      <c r="D19" s="82" t="s">
        <v>50</v>
      </c>
      <c r="E19" s="82">
        <v>231</v>
      </c>
      <c r="F19" s="85">
        <v>213</v>
      </c>
      <c r="G19" s="85">
        <v>320</v>
      </c>
      <c r="H19" s="85">
        <v>170</v>
      </c>
      <c r="I19" s="85">
        <f t="shared" si="0"/>
        <v>234.33</v>
      </c>
      <c r="J19" s="86">
        <f t="shared" si="1"/>
        <v>54130.23</v>
      </c>
    </row>
    <row r="20" spans="1:10" s="52" customFormat="1" ht="30">
      <c r="A20" s="82">
        <v>13</v>
      </c>
      <c r="B20" s="83" t="s">
        <v>35</v>
      </c>
      <c r="C20" s="87"/>
      <c r="D20" s="82" t="s">
        <v>50</v>
      </c>
      <c r="E20" s="82">
        <v>245</v>
      </c>
      <c r="F20" s="85">
        <v>430</v>
      </c>
      <c r="G20" s="85">
        <v>430</v>
      </c>
      <c r="H20" s="85">
        <v>432</v>
      </c>
      <c r="I20" s="85">
        <f t="shared" si="0"/>
        <v>430.67</v>
      </c>
      <c r="J20" s="86">
        <f t="shared" si="1"/>
        <v>105514.15000000001</v>
      </c>
    </row>
    <row r="21" spans="1:10" s="52" customFormat="1" ht="45">
      <c r="A21" s="82">
        <v>14</v>
      </c>
      <c r="B21" s="83" t="s">
        <v>36</v>
      </c>
      <c r="C21" s="87"/>
      <c r="D21" s="82" t="s">
        <v>50</v>
      </c>
      <c r="E21" s="82">
        <v>213</v>
      </c>
      <c r="F21" s="85">
        <v>810</v>
      </c>
      <c r="G21" s="85">
        <v>1106</v>
      </c>
      <c r="H21" s="85">
        <v>1227</v>
      </c>
      <c r="I21" s="85">
        <f t="shared" si="0"/>
        <v>1047.67</v>
      </c>
      <c r="J21" s="86">
        <f t="shared" si="1"/>
        <v>223153.71000000002</v>
      </c>
    </row>
    <row r="22" spans="1:10" s="52" customFormat="1" ht="15">
      <c r="A22" s="82">
        <v>15</v>
      </c>
      <c r="B22" s="83" t="s">
        <v>37</v>
      </c>
      <c r="C22" s="87"/>
      <c r="D22" s="82" t="s">
        <v>50</v>
      </c>
      <c r="E22" s="82">
        <v>168</v>
      </c>
      <c r="F22" s="85">
        <v>978</v>
      </c>
      <c r="G22" s="85">
        <v>1100</v>
      </c>
      <c r="H22" s="85">
        <v>765</v>
      </c>
      <c r="I22" s="85">
        <f t="shared" si="0"/>
        <v>947.67</v>
      </c>
      <c r="J22" s="86">
        <f t="shared" si="1"/>
        <v>159208.56</v>
      </c>
    </row>
    <row r="23" spans="1:10" s="52" customFormat="1" ht="45">
      <c r="A23" s="82">
        <v>16</v>
      </c>
      <c r="B23" s="83" t="s">
        <v>38</v>
      </c>
      <c r="C23" s="87"/>
      <c r="D23" s="82" t="s">
        <v>50</v>
      </c>
      <c r="E23" s="82">
        <v>120</v>
      </c>
      <c r="F23" s="85">
        <v>361</v>
      </c>
      <c r="G23" s="85">
        <v>457</v>
      </c>
      <c r="H23" s="85">
        <v>361</v>
      </c>
      <c r="I23" s="85">
        <f t="shared" si="0"/>
        <v>393</v>
      </c>
      <c r="J23" s="86">
        <f t="shared" si="1"/>
        <v>47160</v>
      </c>
    </row>
    <row r="24" spans="1:10" s="52" customFormat="1" ht="30">
      <c r="A24" s="82">
        <v>17</v>
      </c>
      <c r="B24" s="83" t="s">
        <v>39</v>
      </c>
      <c r="C24" s="87"/>
      <c r="D24" s="82" t="s">
        <v>50</v>
      </c>
      <c r="E24" s="82">
        <v>263</v>
      </c>
      <c r="F24" s="85">
        <v>172</v>
      </c>
      <c r="G24" s="85">
        <v>172</v>
      </c>
      <c r="H24" s="85">
        <v>153</v>
      </c>
      <c r="I24" s="85">
        <f t="shared" si="0"/>
        <v>165.67</v>
      </c>
      <c r="J24" s="86">
        <f>E24*I24</f>
        <v>43571.21</v>
      </c>
    </row>
    <row r="25" spans="1:10" s="52" customFormat="1" ht="15">
      <c r="A25" s="82">
        <v>18</v>
      </c>
      <c r="B25" s="83" t="s">
        <v>40</v>
      </c>
      <c r="C25" s="87"/>
      <c r="D25" s="82" t="s">
        <v>50</v>
      </c>
      <c r="E25" s="82">
        <v>74</v>
      </c>
      <c r="F25" s="85">
        <v>400</v>
      </c>
      <c r="G25" s="85">
        <v>417</v>
      </c>
      <c r="H25" s="85">
        <v>479</v>
      </c>
      <c r="I25" s="85">
        <f t="shared" si="0"/>
        <v>432</v>
      </c>
      <c r="J25" s="86">
        <f t="shared" si="1"/>
        <v>31968</v>
      </c>
    </row>
    <row r="26" spans="1:10" s="52" customFormat="1" ht="15">
      <c r="A26" s="82">
        <v>19</v>
      </c>
      <c r="B26" s="83" t="s">
        <v>41</v>
      </c>
      <c r="C26" s="87"/>
      <c r="D26" s="82" t="s">
        <v>50</v>
      </c>
      <c r="E26" s="82">
        <v>263</v>
      </c>
      <c r="F26" s="85">
        <v>115</v>
      </c>
      <c r="G26" s="85">
        <v>164</v>
      </c>
      <c r="H26" s="85">
        <v>122</v>
      </c>
      <c r="I26" s="85">
        <f t="shared" si="0"/>
        <v>133.67</v>
      </c>
      <c r="J26" s="86">
        <f t="shared" si="1"/>
        <v>35155.21</v>
      </c>
    </row>
    <row r="27" spans="1:10" s="52" customFormat="1" ht="15">
      <c r="A27" s="82">
        <v>20</v>
      </c>
      <c r="B27" s="83" t="s">
        <v>42</v>
      </c>
      <c r="C27" s="87"/>
      <c r="D27" s="82" t="s">
        <v>50</v>
      </c>
      <c r="E27" s="82">
        <v>26</v>
      </c>
      <c r="F27" s="85">
        <v>146</v>
      </c>
      <c r="G27" s="85">
        <v>168</v>
      </c>
      <c r="H27" s="85">
        <v>124</v>
      </c>
      <c r="I27" s="85">
        <f t="shared" si="0"/>
        <v>146</v>
      </c>
      <c r="J27" s="86">
        <f t="shared" si="1"/>
        <v>3796</v>
      </c>
    </row>
    <row r="28" spans="1:10" s="52" customFormat="1" ht="15">
      <c r="A28" s="82">
        <v>21</v>
      </c>
      <c r="B28" s="83" t="s">
        <v>43</v>
      </c>
      <c r="C28" s="87"/>
      <c r="D28" s="82" t="s">
        <v>50</v>
      </c>
      <c r="E28" s="82">
        <v>26</v>
      </c>
      <c r="F28" s="85">
        <v>123</v>
      </c>
      <c r="G28" s="85">
        <v>168</v>
      </c>
      <c r="H28" s="85">
        <v>127</v>
      </c>
      <c r="I28" s="85">
        <f t="shared" si="0"/>
        <v>139.33</v>
      </c>
      <c r="J28" s="86">
        <f t="shared" si="1"/>
        <v>3622.5800000000004</v>
      </c>
    </row>
    <row r="29" spans="1:10" s="52" customFormat="1" ht="30">
      <c r="A29" s="82">
        <v>22</v>
      </c>
      <c r="B29" s="83" t="s">
        <v>44</v>
      </c>
      <c r="C29" s="87"/>
      <c r="D29" s="82" t="s">
        <v>50</v>
      </c>
      <c r="E29" s="82">
        <v>262</v>
      </c>
      <c r="F29" s="85">
        <v>138</v>
      </c>
      <c r="G29" s="85">
        <v>194</v>
      </c>
      <c r="H29" s="85">
        <v>111</v>
      </c>
      <c r="I29" s="85">
        <f t="shared" si="0"/>
        <v>147.67</v>
      </c>
      <c r="J29" s="86">
        <f t="shared" si="1"/>
        <v>38689.53999999999</v>
      </c>
    </row>
    <row r="30" spans="1:10" s="52" customFormat="1" ht="30">
      <c r="A30" s="82">
        <v>23</v>
      </c>
      <c r="B30" s="83" t="s">
        <v>45</v>
      </c>
      <c r="C30" s="87"/>
      <c r="D30" s="82" t="s">
        <v>50</v>
      </c>
      <c r="E30" s="82">
        <v>263</v>
      </c>
      <c r="F30" s="85">
        <v>174</v>
      </c>
      <c r="G30" s="85">
        <v>216</v>
      </c>
      <c r="H30" s="85">
        <v>173</v>
      </c>
      <c r="I30" s="85">
        <f t="shared" si="0"/>
        <v>187.67</v>
      </c>
      <c r="J30" s="86">
        <f t="shared" si="1"/>
        <v>49357.21</v>
      </c>
    </row>
    <row r="31" spans="1:10" s="52" customFormat="1" ht="45">
      <c r="A31" s="82">
        <v>24</v>
      </c>
      <c r="B31" s="83" t="s">
        <v>46</v>
      </c>
      <c r="C31" s="87"/>
      <c r="D31" s="82" t="s">
        <v>50</v>
      </c>
      <c r="E31" s="82">
        <v>263</v>
      </c>
      <c r="F31" s="85">
        <v>130</v>
      </c>
      <c r="G31" s="85">
        <v>144</v>
      </c>
      <c r="H31" s="85">
        <v>134</v>
      </c>
      <c r="I31" s="85">
        <f t="shared" si="0"/>
        <v>136</v>
      </c>
      <c r="J31" s="86">
        <f t="shared" si="1"/>
        <v>35768</v>
      </c>
    </row>
    <row r="32" spans="1:10" s="52" customFormat="1" ht="15">
      <c r="A32" s="82">
        <v>25</v>
      </c>
      <c r="B32" s="83" t="s">
        <v>47</v>
      </c>
      <c r="C32" s="87"/>
      <c r="D32" s="82" t="s">
        <v>50</v>
      </c>
      <c r="E32" s="82">
        <v>45</v>
      </c>
      <c r="F32" s="85">
        <v>82</v>
      </c>
      <c r="G32" s="85">
        <v>142</v>
      </c>
      <c r="H32" s="85">
        <v>119</v>
      </c>
      <c r="I32" s="85">
        <f t="shared" si="0"/>
        <v>114.33</v>
      </c>
      <c r="J32" s="86">
        <f t="shared" si="1"/>
        <v>5144.85</v>
      </c>
    </row>
    <row r="33" spans="1:10" s="52" customFormat="1" ht="15">
      <c r="A33" s="82">
        <v>26</v>
      </c>
      <c r="B33" s="83" t="s">
        <v>48</v>
      </c>
      <c r="C33" s="87"/>
      <c r="D33" s="82" t="s">
        <v>50</v>
      </c>
      <c r="E33" s="82">
        <v>50</v>
      </c>
      <c r="F33" s="85">
        <v>178</v>
      </c>
      <c r="G33" s="85">
        <v>181</v>
      </c>
      <c r="H33" s="85">
        <v>94</v>
      </c>
      <c r="I33" s="85">
        <f t="shared" si="0"/>
        <v>151</v>
      </c>
      <c r="J33" s="86">
        <f t="shared" si="1"/>
        <v>7550</v>
      </c>
    </row>
    <row r="34" spans="1:10" s="52" customFormat="1" ht="15">
      <c r="A34" s="82">
        <v>27</v>
      </c>
      <c r="B34" s="83" t="s">
        <v>49</v>
      </c>
      <c r="C34" s="88"/>
      <c r="D34" s="82" t="s">
        <v>50</v>
      </c>
      <c r="E34" s="82">
        <v>50</v>
      </c>
      <c r="F34" s="85">
        <v>80</v>
      </c>
      <c r="G34" s="85">
        <v>81</v>
      </c>
      <c r="H34" s="85">
        <v>81</v>
      </c>
      <c r="I34" s="85">
        <f t="shared" si="0"/>
        <v>80.67</v>
      </c>
      <c r="J34" s="86">
        <f t="shared" si="1"/>
        <v>4033.5</v>
      </c>
    </row>
    <row r="35" spans="1:10" s="52" customFormat="1" ht="15">
      <c r="A35" s="89" t="s">
        <v>11</v>
      </c>
      <c r="B35" s="89"/>
      <c r="C35" s="89"/>
      <c r="D35" s="89"/>
      <c r="E35" s="89"/>
      <c r="F35" s="89"/>
      <c r="G35" s="89"/>
      <c r="H35" s="89"/>
      <c r="I35" s="89"/>
      <c r="J35" s="90">
        <f>SUM(J8:J34)</f>
        <v>1564835.6400000001</v>
      </c>
    </row>
    <row r="37" spans="1:3" s="52" customFormat="1" ht="15">
      <c r="A37" s="63">
        <v>1</v>
      </c>
      <c r="B37" s="64" t="s">
        <v>20</v>
      </c>
      <c r="C37" s="64"/>
    </row>
    <row r="38" spans="1:11" s="66" customFormat="1" ht="15">
      <c r="A38" s="65">
        <v>2</v>
      </c>
      <c r="B38" s="64" t="s">
        <v>21</v>
      </c>
      <c r="C38" s="64"/>
      <c r="E38" s="67"/>
      <c r="F38" s="67"/>
      <c r="G38" s="67"/>
      <c r="H38" s="67"/>
      <c r="I38" s="67"/>
      <c r="J38" s="67"/>
      <c r="K38" s="68"/>
    </row>
    <row r="39" spans="1:11" s="69" customFormat="1" ht="15">
      <c r="A39" s="63">
        <v>3</v>
      </c>
      <c r="B39" s="64" t="s">
        <v>22</v>
      </c>
      <c r="C39" s="64"/>
      <c r="E39" s="67"/>
      <c r="F39" s="67"/>
      <c r="G39" s="67"/>
      <c r="H39" s="67"/>
      <c r="I39" s="67"/>
      <c r="J39" s="67"/>
      <c r="K39" s="68"/>
    </row>
    <row r="40" spans="5:12" s="66" customFormat="1" ht="15">
      <c r="E40" s="67"/>
      <c r="F40" s="67"/>
      <c r="G40" s="67"/>
      <c r="H40" s="67"/>
      <c r="I40" s="67"/>
      <c r="J40" s="67"/>
      <c r="K40" s="68"/>
      <c r="L40" s="70"/>
    </row>
  </sheetData>
  <sheetProtection/>
  <mergeCells count="17">
    <mergeCell ref="A35:I35"/>
    <mergeCell ref="A1:J1"/>
    <mergeCell ref="A2:J2"/>
    <mergeCell ref="A3:J3"/>
    <mergeCell ref="A4:J4"/>
    <mergeCell ref="B39:C39"/>
    <mergeCell ref="D6:D7"/>
    <mergeCell ref="E6:E7"/>
    <mergeCell ref="A6:A7"/>
    <mergeCell ref="B6:B7"/>
    <mergeCell ref="F6:H6"/>
    <mergeCell ref="I6:I7"/>
    <mergeCell ref="J6:J7"/>
    <mergeCell ref="C6:C7"/>
    <mergeCell ref="C8:C34"/>
    <mergeCell ref="B37:C37"/>
    <mergeCell ref="B38:C3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Котельникова ЛГ</cp:lastModifiedBy>
  <cp:lastPrinted>2023-04-28T07:05:55Z</cp:lastPrinted>
  <dcterms:created xsi:type="dcterms:W3CDTF">2014-02-14T07:05:08Z</dcterms:created>
  <dcterms:modified xsi:type="dcterms:W3CDTF">2023-04-28T07:05:59Z</dcterms:modified>
  <cp:category/>
  <cp:version/>
  <cp:contentType/>
  <cp:contentStatus/>
</cp:coreProperties>
</file>