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8" windowWidth="15120" windowHeight="6996" activeTab="0"/>
  </bookViews>
  <sheets>
    <sheet name="Программа" sheetId="1" r:id="rId1"/>
  </sheets>
  <definedNames>
    <definedName name="_xlnm.Print_Titles" localSheetId="0">'Программа'!$14:$17</definedName>
  </definedNames>
  <calcPr fullCalcOnLoad="1"/>
</workbook>
</file>

<file path=xl/sharedStrings.xml><?xml version="1.0" encoding="utf-8"?>
<sst xmlns="http://schemas.openxmlformats.org/spreadsheetml/2006/main" count="216" uniqueCount="94">
  <si>
    <t>№ п/п</t>
  </si>
  <si>
    <t>Наименование мероприятий</t>
  </si>
  <si>
    <t>Источники финансирования</t>
  </si>
  <si>
    <t>Бюджет автономного округа</t>
  </si>
  <si>
    <t>Управление культуры администрации города Югорска</t>
  </si>
  <si>
    <t xml:space="preserve">Ответственный исполнитель/соисполнитель </t>
  </si>
  <si>
    <t xml:space="preserve"> Утвержденно по программе (план по программе)</t>
  </si>
  <si>
    <t>Утверждено в бюджете</t>
  </si>
  <si>
    <t>Фактически значение  за отчетный период</t>
  </si>
  <si>
    <t>Абсолютное значение</t>
  </si>
  <si>
    <t>(гр.7/гр.6*100%)</t>
  </si>
  <si>
    <t>Относительное значение,%</t>
  </si>
  <si>
    <t>Отклонение</t>
  </si>
  <si>
    <t>Примечания</t>
  </si>
  <si>
    <t>Подпрограмма I «Обеспечение прав граждан на доступ к культурным ценностям и информации»</t>
  </si>
  <si>
    <t>Управление культуры</t>
  </si>
  <si>
    <t>федеральный бюджет</t>
  </si>
  <si>
    <t>местный бюджет</t>
  </si>
  <si>
    <t>иные внебюджетные источники</t>
  </si>
  <si>
    <t>Итого по задаче 1, в том числе:</t>
  </si>
  <si>
    <t>Итого по задаче 2, в том числе:</t>
  </si>
  <si>
    <t>Итого по задаче 3, в том числе:</t>
  </si>
  <si>
    <t>Итого по задаче 4, в том числе:</t>
  </si>
  <si>
    <t>в том числе:</t>
  </si>
  <si>
    <t xml:space="preserve">Ответственный исполнитель 
(Управление культуры администрации города Югорска)
</t>
  </si>
  <si>
    <t>(ответственный исполнитель)</t>
  </si>
  <si>
    <t>(подпись)</t>
  </si>
  <si>
    <t>(телефон)</t>
  </si>
  <si>
    <t>(Ф.И.О. начальника)</t>
  </si>
  <si>
    <t>(Ф.И.О. исполнителя)</t>
  </si>
  <si>
    <t>Управление бухгалтерского учета и отчетности администрации города Югорска</t>
  </si>
  <si>
    <t>Михайлова Л.А.</t>
  </si>
  <si>
    <t xml:space="preserve">Отчет </t>
  </si>
  <si>
    <t>об исполнении муниципальной программы</t>
  </si>
  <si>
    <t>по</t>
  </si>
  <si>
    <t>состоянию на</t>
  </si>
  <si>
    <t>Дата составления отчета _____/_________________/20_____ год</t>
  </si>
  <si>
    <t>Х</t>
  </si>
  <si>
    <t>/_________</t>
  </si>
  <si>
    <t>/__________</t>
  </si>
  <si>
    <t>к письму управления культуры</t>
  </si>
  <si>
    <t>(соисполнитель)</t>
  </si>
  <si>
    <t xml:space="preserve">Нестерова Н.Н. </t>
  </si>
  <si>
    <t>Муниципальная программа города Югорска "Развитие культуры и туризма в городе Югорске на 2014-2020 годы"</t>
  </si>
  <si>
    <t>(наименование программы)</t>
  </si>
  <si>
    <t>2016 г.</t>
  </si>
  <si>
    <t>Хвощевская Т.В.</t>
  </si>
  <si>
    <t>5-00-26(вн.126)</t>
  </si>
  <si>
    <t>Управление культуры администрации г.Югорска</t>
  </si>
  <si>
    <t>Задача 1. Создание условий для повышения доступности культурных благ и повышение качества услуг, предоставляемых в сфере культуры</t>
  </si>
  <si>
    <t>Всего</t>
  </si>
  <si>
    <t>Цель программы: Создание условий для распространения, сохранения, освоения и популяризации культурных ценностей и развития внутреннего въездного туризма на территории города Югорска</t>
  </si>
  <si>
    <t>Управление культуры администрации городаЮгорска, МБУ "ЦБС г.Югорска"</t>
  </si>
  <si>
    <t>Управление культуры администрации города Югорска, МБУ "Музей истории и этнографии"</t>
  </si>
  <si>
    <t>Управление культуры администрации города Югорска, МАУ"ЦК Югра-презент", МБУ "Музей истории и этнографии", МБУ "ЦБС г.Югорска</t>
  </si>
  <si>
    <t>Задача 2. Развитие внутреннего и въездного туризма</t>
  </si>
  <si>
    <t>Управление культуры, Управление экономической политики администрации города Югорска, МБУ "Музей истории и этнографии"</t>
  </si>
  <si>
    <t>Задача 3. Организационное, материально-техническое и информационное обеспечение реализации муниципальной программы</t>
  </si>
  <si>
    <t>Управление культуры администрации города Югорска, МАУ "ЦК Югра-презент", МБУ "Музей истории и этнографии", МБУ "ЦБС г.Югорска"</t>
  </si>
  <si>
    <t>Задача 4. Развитие отраслевой инфраструктуры</t>
  </si>
  <si>
    <t>Управление культуры, МАУ "ЦК Югра-презент", МБУ "Музей истории и этнографии", МБУ "ЦБС г.Югорска"</t>
  </si>
  <si>
    <t xml:space="preserve">Всего по муниципальной программе, </t>
  </si>
  <si>
    <t>Инвестиции в объекты муниципальной собственности</t>
  </si>
  <si>
    <t xml:space="preserve">Соисполнитель 1                                                    (Управление бухгалтерского учета и отчетности администрации города Югорска)
</t>
  </si>
  <si>
    <t xml:space="preserve">Развитие библиотечного дела </t>
  </si>
  <si>
    <t xml:space="preserve">Развитие музейного дела </t>
  </si>
  <si>
    <t xml:space="preserve">Реализация социально-значимых мероприятий и проектов в сфере культуры </t>
  </si>
  <si>
    <t xml:space="preserve">Реализация проекта музейно-туристического комплекса "Ворота в Югру" </t>
  </si>
  <si>
    <t xml:space="preserve">Обеспечение деятельности (оказание услуг, выполнение работ) подведомственных учреждений, в том числе на предоставление субсидий </t>
  </si>
  <si>
    <t xml:space="preserve">Освещение мероприятий в сфере культуры в  средствах массовой информации </t>
  </si>
  <si>
    <t xml:space="preserve">Обеспечение функций управления культуры администрации города Югорска </t>
  </si>
  <si>
    <t>Формирование кадрового потенциала</t>
  </si>
  <si>
    <t>Укрепление материально-технической базы учреждений культуры</t>
  </si>
  <si>
    <t>Проведение текущих и капитальных ремонтных работ</t>
  </si>
  <si>
    <t>Соисполнитель  2                             (Управление экономической политики администрации города Югорска)</t>
  </si>
  <si>
    <t>Федеральный бюджет</t>
  </si>
  <si>
    <t>Местный бюджет</t>
  </si>
  <si>
    <t>Иные внебюджетные источники</t>
  </si>
  <si>
    <t>(гр.7-гр.6)</t>
  </si>
  <si>
    <t>Реализация мероприятия планируется в 2017 году</t>
  </si>
  <si>
    <t>В соотвтествии с контрактом, заключенным управлением культуры администрации города Югорска и МУП "ЮИИЦ" в городской газете еженедельно публикуется афиша мероприятий в сфере культуры, в городской газете и в эфире городскоготелевидения освещаются проводимые на территории города культурно-массовые мероприятия.</t>
  </si>
  <si>
    <t>1</t>
  </si>
  <si>
    <t>01 июля</t>
  </si>
  <si>
    <t>Филиппова М.Г.</t>
  </si>
  <si>
    <t>Реализация мероприятий программы позволило сохранить информационный ресурс муниципальных библиотек (традиционный - книги, периодичесике издания и электронный): книгообеспеченность 1 жителя остается на протяжении последних 5 лет самой высокой среди городских округов - 4,2 экземпляров на 1 жителя, предоставлен доступ к ресурсам сети Интернет с соблюдением антиэкстремистских, антитеррористисечских требований, предоставлени свободный доступ к ресурсам справочно-поисковой системе "Гарант". Функционирует сайт учреждения. Внутрибиблиотечные процессы частично осуществляются в автоматизированной электронной системе. Электронный каталог на библиотечный фонд учреждения сформирован на 98,8%.</t>
  </si>
  <si>
    <t>Муниципальными учреждениями культуры города Югорска в 1-ом полугодии 2016 года проведено около 1084  культурно — массовых мероприятий,  которые посетило 122 123 человека разновозрастной аудитории. С целью повышения качества мероприятий, увеличения количества зрителей 23 мероприятия, включенные в реестр социально-значимых мероприятий,  получили дополнительную финансовую поддержку из местного бюджета. За счет средств местного бюджета организована поездка творческой делегации города Югорска в город-побратим Шклов для участия в праздновании Дня независимости Беларусии. За счет средств мероприятия Программы выпущены 2 краеведческих издания писателей города Югорска.  На организацию и проведение регионального фестиваля "Пасха Красная" получено дополнительное финасирование из бюджета ХМАО-Югры в сумме 100 тыс. рублей.  гала-концерт, в котором приняли участие лауреаты и дипломанты первой степени отборочных туров, проходивших в блгочиниях. В гала-концерте фестиваля приняли участие 637 человека из Югорского, Няганского, Урайского, Кондинского, Белоярского благочиния, воспитанники югорской воскресной школы и центра культуры «Югра-Презент», гости из Пелыма.</t>
  </si>
  <si>
    <t xml:space="preserve">С целью реализации проекта за счет средств, предусмотренных по Программе в I полугодии 2016 года: заключен договор на доработку проекта планировки территории МТК (проект утвержден); подготовлены информационные материалы для использования в работе с инвесторами (в том числе памятки, обращение к инвесторам на английском языке, заключен договор на изготовление объемного макета архитектурно-планировочной организации территории </t>
  </si>
  <si>
    <t>В соответствии с приказом управления культуры администрации города Югорска муниципальным учреждениям культуры на 2016 год утверждено муниципальное задание на оказание муниципальных услуг (выполнение работ). По итогам мониторинга муниципальные задания по итогам 1-ого, 2-ого кварталы признаны выполненными учреждениями культуры города Югорска.  Целевой показатель по Указу Президента РФ "средняя заработная плата работников учреждений культуры" установлен в размере 40 285,8 рублей. Фактическое значение за I полугодие составило 45 102,94 рублей, что составляет 112% от установленного значения показателя. Превышение фактического значения обусловлено единовременными выплатами (материальная помощь к отпуску).</t>
  </si>
  <si>
    <t>В отчетном периоде специалистами управления культуры осуществлены мероприятия контроля за проведением городских мероприятий, решены организационные вопросы по открытию лагерей с дневным пребыванием детей на базе МАУ "ЦК Югра-презент", МБУ "ЦБС г.Югорска", решены вопросы реализации культурной государственной политики на территории города Югорска.</t>
  </si>
  <si>
    <t xml:space="preserve">В апреле организовано проведение обучающего семинара по дополнительной образовательной программе "Технология разработки социально-ориентированных проектов".  24 специалиста 3х учреждений культуры  получили удостоверения повышения квалификации. </t>
  </si>
  <si>
    <t>По целевым субсидиям на развитие МТБ 1.В МАУ "ЦК "Югра-презент" за счет средств местного бюджета приобретены музыкальные инструменты, сценические костюмы, заменены сценическое оборудование, заменены лампы на энергосберегающие. За счет средств бюджета ХМАО-Югры заменена мебель в атриуме и холле на сумму 545 тыс. рублей.                                                     2.В МБУ "Музей истории и этнографии" за счет средств местного бюджета для проведения мероприятий на открытых площадках приобретены палатки, звуковое оборудование, лавочки. Обновлено выставочное оборудование и оборудование для хранения музейного фонда.                                                       3.В МБУ "ЦБС г.Югорска" за счет средств бюджета приобретено оборудование для отдела основного хранения библиотечного фонда.</t>
  </si>
  <si>
    <t>В течение 1 полугодия 2016 года: 1.Осуществлены ремонтные работы рабочего кабинета в МАУ "ЦК "Югра-презент" (в связи с аварийной ситуацией кабинет не использовался).     2.Осуществлена частичная замена оконных блоков в здании городского музея (ул.Мира).</t>
  </si>
  <si>
    <t>от 12.07.2016 № 510</t>
  </si>
  <si>
    <t>Приложение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</si>
</sst>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164" fontId="50" fillId="0" borderId="0" xfId="0" applyNumberFormat="1" applyFont="1" applyAlignment="1">
      <alignment horizontal="center" vertical="top" wrapText="1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164" fontId="52" fillId="0" borderId="0" xfId="0" applyNumberFormat="1" applyFont="1" applyAlignment="1">
      <alignment horizontal="center" wrapText="1"/>
    </xf>
    <xf numFmtId="164" fontId="52" fillId="0" borderId="0" xfId="0" applyNumberFormat="1" applyFont="1" applyAlignment="1">
      <alignment horizontal="right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164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164" fontId="53" fillId="0" borderId="11" xfId="0" applyNumberFormat="1" applyFont="1" applyFill="1" applyBorder="1" applyAlignment="1">
      <alignment horizontal="center" wrapText="1"/>
    </xf>
    <xf numFmtId="164" fontId="50" fillId="0" borderId="0" xfId="0" applyNumberFormat="1" applyFont="1" applyAlignment="1">
      <alignment vertical="center" wrapText="1"/>
    </xf>
    <xf numFmtId="164" fontId="54" fillId="0" borderId="0" xfId="0" applyNumberFormat="1" applyFont="1" applyAlignment="1">
      <alignment horizontal="left" wrapText="1"/>
    </xf>
    <xf numFmtId="0" fontId="54" fillId="0" borderId="10" xfId="0" applyFont="1" applyBorder="1" applyAlignment="1">
      <alignment horizontal="center" wrapText="1"/>
    </xf>
    <xf numFmtId="164" fontId="0" fillId="33" borderId="0" xfId="0" applyNumberFormat="1" applyFill="1" applyAlignment="1">
      <alignment/>
    </xf>
    <xf numFmtId="164" fontId="50" fillId="0" borderId="12" xfId="0" applyNumberFormat="1" applyFont="1" applyFill="1" applyBorder="1" applyAlignment="1">
      <alignment horizontal="center" vertical="center" wrapText="1"/>
    </xf>
    <xf numFmtId="164" fontId="50" fillId="0" borderId="13" xfId="0" applyNumberFormat="1" applyFont="1" applyFill="1" applyBorder="1" applyAlignment="1">
      <alignment horizontal="center" vertical="center" wrapText="1"/>
    </xf>
    <xf numFmtId="164" fontId="50" fillId="0" borderId="14" xfId="0" applyNumberFormat="1" applyFont="1" applyFill="1" applyBorder="1" applyAlignment="1">
      <alignment horizontal="center" vertical="center" wrapText="1"/>
    </xf>
    <xf numFmtId="164" fontId="50" fillId="0" borderId="15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164" fontId="50" fillId="0" borderId="16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wrapText="1"/>
    </xf>
    <xf numFmtId="164" fontId="50" fillId="0" borderId="17" xfId="0" applyNumberFormat="1" applyFont="1" applyFill="1" applyBorder="1" applyAlignment="1">
      <alignment horizontal="center" vertical="center" wrapText="1"/>
    </xf>
    <xf numFmtId="164" fontId="50" fillId="0" borderId="18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164" fontId="55" fillId="0" borderId="12" xfId="0" applyNumberFormat="1" applyFont="1" applyFill="1" applyBorder="1" applyAlignment="1">
      <alignment horizontal="center" vertical="center" wrapText="1"/>
    </xf>
    <xf numFmtId="164" fontId="55" fillId="0" borderId="13" xfId="0" applyNumberFormat="1" applyFont="1" applyFill="1" applyBorder="1" applyAlignment="1">
      <alignment horizontal="center" vertical="center" wrapText="1"/>
    </xf>
    <xf numFmtId="164" fontId="55" fillId="0" borderId="15" xfId="0" applyNumberFormat="1" applyFont="1" applyFill="1" applyBorder="1" applyAlignment="1">
      <alignment horizontal="center" vertical="center" wrapText="1"/>
    </xf>
    <xf numFmtId="164" fontId="55" fillId="0" borderId="11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164" fontId="55" fillId="0" borderId="17" xfId="0" applyNumberFormat="1" applyFont="1" applyFill="1" applyBorder="1" applyAlignment="1">
      <alignment horizontal="center" vertical="center" wrapText="1"/>
    </xf>
    <xf numFmtId="164" fontId="55" fillId="0" borderId="18" xfId="0" applyNumberFormat="1" applyFont="1" applyFill="1" applyBorder="1" applyAlignment="1">
      <alignment horizontal="center" vertical="center" wrapText="1"/>
    </xf>
    <xf numFmtId="164" fontId="55" fillId="0" borderId="14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wrapText="1"/>
    </xf>
    <xf numFmtId="164" fontId="50" fillId="0" borderId="19" xfId="0" applyNumberFormat="1" applyFont="1" applyFill="1" applyBorder="1" applyAlignment="1">
      <alignment horizontal="center" vertical="center" wrapText="1"/>
    </xf>
    <xf numFmtId="164" fontId="55" fillId="0" borderId="2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164" fontId="55" fillId="0" borderId="21" xfId="0" applyNumberFormat="1" applyFont="1" applyFill="1" applyBorder="1" applyAlignment="1">
      <alignment horizontal="center" vertical="center" wrapText="1"/>
    </xf>
    <xf numFmtId="164" fontId="55" fillId="0" borderId="16" xfId="0" applyNumberFormat="1" applyFont="1" applyFill="1" applyBorder="1" applyAlignment="1">
      <alignment horizontal="center" vertical="center" wrapText="1"/>
    </xf>
    <xf numFmtId="164" fontId="55" fillId="0" borderId="22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wrapText="1"/>
    </xf>
    <xf numFmtId="164" fontId="50" fillId="0" borderId="22" xfId="0" applyNumberFormat="1" applyFont="1" applyFill="1" applyBorder="1" applyAlignment="1">
      <alignment horizontal="center" vertical="center" wrapText="1"/>
    </xf>
    <xf numFmtId="165" fontId="50" fillId="0" borderId="11" xfId="0" applyNumberFormat="1" applyFont="1" applyFill="1" applyBorder="1" applyAlignment="1">
      <alignment horizontal="center" vertical="center" wrapText="1"/>
    </xf>
    <xf numFmtId="165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top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164" fontId="50" fillId="0" borderId="20" xfId="0" applyNumberFormat="1" applyFont="1" applyFill="1" applyBorder="1" applyAlignment="1">
      <alignment horizontal="center" vertical="center" wrapText="1"/>
    </xf>
    <xf numFmtId="164" fontId="55" fillId="0" borderId="19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top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9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56" fillId="0" borderId="3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5" xfId="0" applyNumberFormat="1" applyFont="1" applyFill="1" applyBorder="1" applyAlignment="1">
      <alignment horizontal="center" vertical="center" wrapText="1"/>
    </xf>
    <xf numFmtId="0" fontId="57" fillId="0" borderId="26" xfId="0" applyNumberFormat="1" applyFont="1" applyFill="1" applyBorder="1" applyAlignment="1">
      <alignment horizontal="center" vertical="center" wrapText="1"/>
    </xf>
    <xf numFmtId="0" fontId="57" fillId="0" borderId="27" xfId="0" applyNumberFormat="1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wrapText="1"/>
    </xf>
    <xf numFmtId="0" fontId="57" fillId="0" borderId="21" xfId="0" applyFont="1" applyFill="1" applyBorder="1" applyAlignment="1">
      <alignment horizontal="center" wrapText="1"/>
    </xf>
    <xf numFmtId="0" fontId="57" fillId="0" borderId="35" xfId="0" applyFont="1" applyFill="1" applyBorder="1" applyAlignment="1">
      <alignment horizontal="center" wrapText="1"/>
    </xf>
    <xf numFmtId="0" fontId="5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56" fillId="0" borderId="42" xfId="0" applyFont="1" applyFill="1" applyBorder="1" applyAlignment="1">
      <alignment horizontal="center" vertical="center" wrapText="1"/>
    </xf>
    <xf numFmtId="0" fontId="56" fillId="0" borderId="43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45" xfId="0" applyFill="1" applyBorder="1" applyAlignment="1">
      <alignment vertical="center" wrapText="1"/>
    </xf>
    <xf numFmtId="49" fontId="50" fillId="0" borderId="25" xfId="0" applyNumberFormat="1" applyFont="1" applyFill="1" applyBorder="1" applyAlignment="1">
      <alignment horizontal="center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49" fontId="50" fillId="0" borderId="27" xfId="0" applyNumberFormat="1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5" fillId="0" borderId="48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164" fontId="50" fillId="0" borderId="0" xfId="0" applyNumberFormat="1" applyFont="1" applyAlignment="1">
      <alignment horizontal="left" vertical="top" wrapText="1"/>
    </xf>
    <xf numFmtId="0" fontId="50" fillId="0" borderId="3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50" fillId="0" borderId="51" xfId="0" applyFont="1" applyFill="1" applyBorder="1" applyAlignment="1">
      <alignment vertical="center" wrapText="1"/>
    </xf>
    <xf numFmtId="0" fontId="59" fillId="0" borderId="46" xfId="0" applyFont="1" applyFill="1" applyBorder="1" applyAlignment="1">
      <alignment horizontal="center" vertical="center" wrapText="1"/>
    </xf>
    <xf numFmtId="0" fontId="59" fillId="0" borderId="35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0" fontId="59" fillId="0" borderId="5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right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164" fontId="5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50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7" fillId="0" borderId="54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5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2" fillId="0" borderId="5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50" fillId="0" borderId="46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50" fillId="0" borderId="54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53" fillId="0" borderId="54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5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wrapText="1"/>
    </xf>
    <xf numFmtId="0" fontId="57" fillId="0" borderId="35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9" fillId="0" borderId="47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58" fillId="0" borderId="46" xfId="0" applyFont="1" applyFill="1" applyBorder="1" applyAlignment="1">
      <alignment horizontal="center" vertical="top" wrapText="1"/>
    </xf>
    <xf numFmtId="0" fontId="58" fillId="0" borderId="35" xfId="0" applyFont="1" applyFill="1" applyBorder="1" applyAlignment="1">
      <alignment horizontal="center" vertical="top" wrapText="1"/>
    </xf>
    <xf numFmtId="0" fontId="58" fillId="0" borderId="47" xfId="0" applyFont="1" applyFill="1" applyBorder="1" applyAlignment="1">
      <alignment horizontal="center" vertical="top" wrapText="1"/>
    </xf>
    <xf numFmtId="0" fontId="33" fillId="0" borderId="46" xfId="0" applyFont="1" applyFill="1" applyBorder="1" applyAlignment="1">
      <alignment horizontal="center" vertical="top" wrapText="1"/>
    </xf>
    <xf numFmtId="0" fontId="33" fillId="0" borderId="35" xfId="0" applyFont="1" applyFill="1" applyBorder="1" applyAlignment="1">
      <alignment horizontal="center" vertical="top" wrapText="1"/>
    </xf>
    <xf numFmtId="0" fontId="33" fillId="0" borderId="47" xfId="0" applyFont="1" applyFill="1" applyBorder="1" applyAlignment="1">
      <alignment horizontal="center" vertical="top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35" xfId="0" applyFont="1" applyFill="1" applyBorder="1" applyAlignment="1">
      <alignment horizontal="center" vertical="center" wrapText="1"/>
    </xf>
    <xf numFmtId="0" fontId="33" fillId="0" borderId="4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="80" zoomScaleNormal="80" zoomScaleSheetLayoutView="100" zoomScalePageLayoutView="0" workbookViewId="0" topLeftCell="A131">
      <selection activeCell="B141" sqref="B141"/>
    </sheetView>
  </sheetViews>
  <sheetFormatPr defaultColWidth="9.140625" defaultRowHeight="15"/>
  <cols>
    <col min="1" max="1" width="4.8515625" style="0" customWidth="1"/>
    <col min="2" max="2" width="19.140625" style="0" customWidth="1"/>
    <col min="3" max="3" width="18.421875" style="0" customWidth="1"/>
    <col min="4" max="4" width="18.00390625" style="0" customWidth="1"/>
    <col min="5" max="5" width="16.28125" style="0" customWidth="1"/>
    <col min="6" max="6" width="12.57421875" style="0" customWidth="1"/>
    <col min="7" max="8" width="10.8515625" style="0" customWidth="1"/>
    <col min="9" max="9" width="14.57421875" style="0" customWidth="1"/>
    <col min="10" max="10" width="29.421875" style="0" customWidth="1"/>
    <col min="11" max="11" width="9.140625" style="0" hidden="1" customWidth="1"/>
  </cols>
  <sheetData>
    <row r="1" spans="9:10" ht="14.25">
      <c r="I1" s="9"/>
      <c r="J1" s="12" t="s">
        <v>93</v>
      </c>
    </row>
    <row r="2" spans="9:10" ht="14.25">
      <c r="I2" s="100" t="s">
        <v>40</v>
      </c>
      <c r="J2" s="101"/>
    </row>
    <row r="3" spans="9:10" ht="14.25">
      <c r="I3" s="100" t="s">
        <v>92</v>
      </c>
      <c r="J3" s="101"/>
    </row>
    <row r="5" spans="1:10" ht="15">
      <c r="A5" s="113" t="s">
        <v>32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">
      <c r="A6" s="113" t="s">
        <v>33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0" ht="15">
      <c r="A7" s="2"/>
      <c r="B7" s="2"/>
      <c r="C7" s="2"/>
      <c r="D7" s="3" t="s">
        <v>34</v>
      </c>
      <c r="E7" s="8" t="s">
        <v>35</v>
      </c>
      <c r="F7" s="4" t="s">
        <v>82</v>
      </c>
      <c r="G7" s="5" t="s">
        <v>45</v>
      </c>
      <c r="H7" s="2"/>
      <c r="I7" s="2"/>
      <c r="J7" s="2"/>
    </row>
    <row r="8" spans="1:10" ht="7.5" customHeight="1">
      <c r="A8" s="114"/>
      <c r="B8" s="114"/>
      <c r="C8" s="114"/>
      <c r="D8" s="114"/>
      <c r="E8" s="114"/>
      <c r="F8" s="114"/>
      <c r="G8" s="114"/>
      <c r="H8" s="115"/>
      <c r="I8" s="115"/>
      <c r="J8" s="9"/>
    </row>
    <row r="9" spans="1:10" ht="18.75" customHeight="1">
      <c r="A9" s="158" t="s">
        <v>43</v>
      </c>
      <c r="B9" s="158"/>
      <c r="C9" s="158"/>
      <c r="D9" s="158"/>
      <c r="E9" s="159"/>
      <c r="F9" s="160"/>
      <c r="G9" s="161"/>
      <c r="H9" s="161"/>
      <c r="I9" s="161"/>
      <c r="J9" s="161"/>
    </row>
    <row r="10" spans="1:10" ht="14.25">
      <c r="A10" s="156" t="s">
        <v>44</v>
      </c>
      <c r="B10" s="162"/>
      <c r="C10" s="162"/>
      <c r="D10" s="162"/>
      <c r="E10" s="162"/>
      <c r="F10" s="163"/>
      <c r="G10" s="163"/>
      <c r="H10" s="163"/>
      <c r="I10" s="163"/>
      <c r="J10" s="163"/>
    </row>
    <row r="11" spans="1:10" ht="9" customHeight="1">
      <c r="A11" s="152"/>
      <c r="B11" s="115"/>
      <c r="C11" s="115"/>
      <c r="D11" s="115"/>
      <c r="E11" s="115"/>
      <c r="F11" s="9"/>
      <c r="G11" s="9"/>
      <c r="H11" s="9"/>
      <c r="I11" s="9"/>
      <c r="J11" s="9"/>
    </row>
    <row r="12" spans="1:10" ht="14.25">
      <c r="A12" s="164" t="s">
        <v>4</v>
      </c>
      <c r="B12" s="165"/>
      <c r="C12" s="165"/>
      <c r="D12" s="165"/>
      <c r="E12" s="166"/>
      <c r="F12" s="166"/>
      <c r="G12" s="166"/>
      <c r="H12" s="166"/>
      <c r="I12" s="166"/>
      <c r="J12" s="166"/>
    </row>
    <row r="13" spans="1:10" ht="15" thickBot="1">
      <c r="A13" s="196" t="s">
        <v>25</v>
      </c>
      <c r="B13" s="196"/>
      <c r="C13" s="196"/>
      <c r="D13" s="196"/>
      <c r="E13" s="197"/>
      <c r="F13" s="197"/>
      <c r="G13" s="197"/>
      <c r="H13" s="197"/>
      <c r="I13" s="197"/>
      <c r="J13" s="197"/>
    </row>
    <row r="14" spans="1:10" ht="15.75" customHeight="1">
      <c r="A14" s="67" t="s">
        <v>0</v>
      </c>
      <c r="B14" s="70" t="s">
        <v>1</v>
      </c>
      <c r="C14" s="70" t="s">
        <v>5</v>
      </c>
      <c r="D14" s="70" t="s">
        <v>2</v>
      </c>
      <c r="E14" s="70" t="s">
        <v>6</v>
      </c>
      <c r="F14" s="70" t="s">
        <v>7</v>
      </c>
      <c r="G14" s="70" t="s">
        <v>8</v>
      </c>
      <c r="H14" s="182" t="s">
        <v>12</v>
      </c>
      <c r="I14" s="183"/>
      <c r="J14" s="184" t="s">
        <v>13</v>
      </c>
    </row>
    <row r="15" spans="1:10" ht="39" customHeight="1">
      <c r="A15" s="116"/>
      <c r="B15" s="108"/>
      <c r="C15" s="108"/>
      <c r="D15" s="108"/>
      <c r="E15" s="108"/>
      <c r="F15" s="108"/>
      <c r="G15" s="108"/>
      <c r="H15" s="54" t="s">
        <v>9</v>
      </c>
      <c r="I15" s="54" t="s">
        <v>11</v>
      </c>
      <c r="J15" s="185"/>
    </row>
    <row r="16" spans="1:10" ht="21.75" customHeight="1">
      <c r="A16" s="117"/>
      <c r="B16" s="109"/>
      <c r="C16" s="109"/>
      <c r="D16" s="109"/>
      <c r="E16" s="109"/>
      <c r="F16" s="109"/>
      <c r="G16" s="109"/>
      <c r="H16" s="54" t="s">
        <v>78</v>
      </c>
      <c r="I16" s="54" t="s">
        <v>10</v>
      </c>
      <c r="J16" s="186"/>
    </row>
    <row r="17" spans="1:10" ht="18" customHeight="1">
      <c r="A17" s="62">
        <v>1</v>
      </c>
      <c r="B17" s="54">
        <v>2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  <c r="I17" s="54">
        <v>9</v>
      </c>
      <c r="J17" s="63">
        <v>10</v>
      </c>
    </row>
    <row r="18" spans="1:10" ht="33" customHeight="1">
      <c r="A18" s="102" t="s">
        <v>51</v>
      </c>
      <c r="B18" s="103"/>
      <c r="C18" s="103"/>
      <c r="D18" s="103"/>
      <c r="E18" s="103"/>
      <c r="F18" s="103"/>
      <c r="G18" s="103"/>
      <c r="H18" s="103"/>
      <c r="I18" s="103"/>
      <c r="J18" s="104"/>
    </row>
    <row r="19" spans="1:10" ht="18" customHeight="1" hidden="1">
      <c r="A19" s="102" t="s">
        <v>14</v>
      </c>
      <c r="B19" s="103"/>
      <c r="C19" s="103"/>
      <c r="D19" s="103"/>
      <c r="E19" s="103"/>
      <c r="F19" s="103"/>
      <c r="G19" s="103"/>
      <c r="H19" s="103"/>
      <c r="I19" s="103"/>
      <c r="J19" s="104"/>
    </row>
    <row r="20" spans="1:10" ht="22.5" customHeight="1" thickBot="1">
      <c r="A20" s="105" t="s">
        <v>49</v>
      </c>
      <c r="B20" s="106"/>
      <c r="C20" s="106"/>
      <c r="D20" s="106"/>
      <c r="E20" s="106"/>
      <c r="F20" s="106"/>
      <c r="G20" s="106"/>
      <c r="H20" s="106"/>
      <c r="I20" s="106"/>
      <c r="J20" s="107"/>
    </row>
    <row r="21" spans="1:10" ht="84" customHeight="1">
      <c r="A21" s="118" t="s">
        <v>81</v>
      </c>
      <c r="B21" s="70" t="s">
        <v>64</v>
      </c>
      <c r="C21" s="70" t="s">
        <v>52</v>
      </c>
      <c r="D21" s="57" t="s">
        <v>75</v>
      </c>
      <c r="E21" s="21">
        <v>9.2</v>
      </c>
      <c r="F21" s="21">
        <v>9.2</v>
      </c>
      <c r="G21" s="21">
        <v>0</v>
      </c>
      <c r="H21" s="22">
        <f>G21-F21</f>
        <v>-9.2</v>
      </c>
      <c r="I21" s="23">
        <f>G21/F21*100</f>
        <v>0</v>
      </c>
      <c r="J21" s="202" t="s">
        <v>84</v>
      </c>
    </row>
    <row r="22" spans="1:10" ht="49.5" customHeight="1">
      <c r="A22" s="119"/>
      <c r="B22" s="71"/>
      <c r="C22" s="71"/>
      <c r="D22" s="54" t="s">
        <v>3</v>
      </c>
      <c r="E22" s="14">
        <v>913.4</v>
      </c>
      <c r="F22" s="14">
        <v>913.4</v>
      </c>
      <c r="G22" s="14">
        <v>775.1</v>
      </c>
      <c r="H22" s="14">
        <f>G22-F22</f>
        <v>-138.29999999999995</v>
      </c>
      <c r="I22" s="24">
        <f>G22/F22*100</f>
        <v>84.85876943288811</v>
      </c>
      <c r="J22" s="203"/>
    </row>
    <row r="23" spans="1:10" ht="51.75" customHeight="1">
      <c r="A23" s="119"/>
      <c r="B23" s="71"/>
      <c r="C23" s="71"/>
      <c r="D23" s="54" t="s">
        <v>76</v>
      </c>
      <c r="E23" s="14">
        <f>800+161.2</f>
        <v>961.2</v>
      </c>
      <c r="F23" s="14">
        <f>800+161.2</f>
        <v>961.2</v>
      </c>
      <c r="G23" s="14">
        <v>560.2</v>
      </c>
      <c r="H23" s="14">
        <f>G23-F23</f>
        <v>-401</v>
      </c>
      <c r="I23" s="24">
        <f>G23/F23*100</f>
        <v>58.28131502288806</v>
      </c>
      <c r="J23" s="203"/>
    </row>
    <row r="24" spans="1:10" ht="29.25" customHeight="1">
      <c r="A24" s="119"/>
      <c r="B24" s="71"/>
      <c r="C24" s="71"/>
      <c r="D24" s="25" t="s">
        <v>77</v>
      </c>
      <c r="E24" s="26">
        <v>0</v>
      </c>
      <c r="F24" s="26">
        <v>0</v>
      </c>
      <c r="G24" s="26">
        <v>0</v>
      </c>
      <c r="H24" s="14">
        <f>G24-F24</f>
        <v>0</v>
      </c>
      <c r="I24" s="24">
        <v>0</v>
      </c>
      <c r="J24" s="203"/>
    </row>
    <row r="25" spans="1:10" ht="45" customHeight="1" thickBot="1">
      <c r="A25" s="120"/>
      <c r="B25" s="72"/>
      <c r="C25" s="72"/>
      <c r="D25" s="27" t="s">
        <v>50</v>
      </c>
      <c r="E25" s="28">
        <f>E21+E22+E23+E24</f>
        <v>1883.8000000000002</v>
      </c>
      <c r="F25" s="28">
        <f>F21+F22+F23+F24</f>
        <v>1883.8000000000002</v>
      </c>
      <c r="G25" s="28">
        <f>G21+G22+G23+G24</f>
        <v>1335.3000000000002</v>
      </c>
      <c r="H25" s="40">
        <f>G25-F25</f>
        <v>-548.5</v>
      </c>
      <c r="I25" s="59">
        <f>G25/F25*100</f>
        <v>70.88332094702197</v>
      </c>
      <c r="J25" s="204"/>
    </row>
    <row r="26" spans="1:10" ht="26.25" customHeight="1">
      <c r="A26" s="67">
        <v>2</v>
      </c>
      <c r="B26" s="70" t="s">
        <v>65</v>
      </c>
      <c r="C26" s="70" t="s">
        <v>53</v>
      </c>
      <c r="D26" s="57" t="s">
        <v>75</v>
      </c>
      <c r="E26" s="22">
        <v>0</v>
      </c>
      <c r="F26" s="22">
        <v>0</v>
      </c>
      <c r="G26" s="22">
        <v>0</v>
      </c>
      <c r="H26" s="22">
        <f>F26-G26</f>
        <v>0</v>
      </c>
      <c r="I26" s="23">
        <v>0</v>
      </c>
      <c r="J26" s="121" t="s">
        <v>79</v>
      </c>
    </row>
    <row r="27" spans="1:10" ht="27.75" customHeight="1">
      <c r="A27" s="68"/>
      <c r="B27" s="71"/>
      <c r="C27" s="71"/>
      <c r="D27" s="54" t="s">
        <v>3</v>
      </c>
      <c r="E27" s="14">
        <v>0</v>
      </c>
      <c r="F27" s="14">
        <v>0</v>
      </c>
      <c r="G27" s="14">
        <v>0</v>
      </c>
      <c r="H27" s="14">
        <f>F27-G27</f>
        <v>0</v>
      </c>
      <c r="I27" s="24">
        <v>0</v>
      </c>
      <c r="J27" s="122"/>
    </row>
    <row r="28" spans="1:10" ht="18.75" customHeight="1">
      <c r="A28" s="68"/>
      <c r="B28" s="71"/>
      <c r="C28" s="71"/>
      <c r="D28" s="54" t="s">
        <v>76</v>
      </c>
      <c r="E28" s="14">
        <v>0</v>
      </c>
      <c r="F28" s="14">
        <v>0</v>
      </c>
      <c r="G28" s="14">
        <v>0</v>
      </c>
      <c r="H28" s="14">
        <f>F28-G28</f>
        <v>0</v>
      </c>
      <c r="I28" s="24">
        <v>0</v>
      </c>
      <c r="J28" s="122"/>
    </row>
    <row r="29" spans="1:10" ht="28.5" customHeight="1">
      <c r="A29" s="68"/>
      <c r="B29" s="71"/>
      <c r="C29" s="71"/>
      <c r="D29" s="25" t="s">
        <v>77</v>
      </c>
      <c r="E29" s="29">
        <v>0</v>
      </c>
      <c r="F29" s="29">
        <v>0</v>
      </c>
      <c r="G29" s="29">
        <v>0</v>
      </c>
      <c r="H29" s="14">
        <f>F29-G29</f>
        <v>0</v>
      </c>
      <c r="I29" s="24">
        <v>0</v>
      </c>
      <c r="J29" s="122"/>
    </row>
    <row r="30" spans="1:10" ht="15" thickBot="1">
      <c r="A30" s="69"/>
      <c r="B30" s="72"/>
      <c r="C30" s="72"/>
      <c r="D30" s="27" t="s">
        <v>50</v>
      </c>
      <c r="E30" s="28">
        <f>E26+E27+E28+E29</f>
        <v>0</v>
      </c>
      <c r="F30" s="28">
        <f>F26+F27+F28+F29</f>
        <v>0</v>
      </c>
      <c r="G30" s="28">
        <f>G26+G27+G28+G29</f>
        <v>0</v>
      </c>
      <c r="H30" s="40">
        <f>F30-G30</f>
        <v>0</v>
      </c>
      <c r="I30" s="59">
        <v>0</v>
      </c>
      <c r="J30" s="123"/>
    </row>
    <row r="31" spans="1:10" ht="87" customHeight="1">
      <c r="A31" s="67">
        <v>3</v>
      </c>
      <c r="B31" s="70" t="s">
        <v>66</v>
      </c>
      <c r="C31" s="70" t="s">
        <v>54</v>
      </c>
      <c r="D31" s="57" t="s">
        <v>75</v>
      </c>
      <c r="E31" s="21">
        <v>0</v>
      </c>
      <c r="F31" s="21">
        <v>0</v>
      </c>
      <c r="G31" s="21">
        <v>0</v>
      </c>
      <c r="H31" s="22">
        <f>G31-F31</f>
        <v>0</v>
      </c>
      <c r="I31" s="23">
        <v>0</v>
      </c>
      <c r="J31" s="205" t="s">
        <v>85</v>
      </c>
    </row>
    <row r="32" spans="1:10" ht="72" customHeight="1">
      <c r="A32" s="68"/>
      <c r="B32" s="71"/>
      <c r="C32" s="71"/>
      <c r="D32" s="54" t="s">
        <v>3</v>
      </c>
      <c r="E32" s="14">
        <v>200</v>
      </c>
      <c r="F32" s="14">
        <v>200</v>
      </c>
      <c r="G32" s="14">
        <v>100</v>
      </c>
      <c r="H32" s="14">
        <f>G32-F32</f>
        <v>-100</v>
      </c>
      <c r="I32" s="24">
        <f>G32/F32*100</f>
        <v>50</v>
      </c>
      <c r="J32" s="206"/>
    </row>
    <row r="33" spans="1:10" ht="77.25" customHeight="1">
      <c r="A33" s="68"/>
      <c r="B33" s="71"/>
      <c r="C33" s="71"/>
      <c r="D33" s="54" t="s">
        <v>76</v>
      </c>
      <c r="E33" s="14">
        <v>4600</v>
      </c>
      <c r="F33" s="14">
        <v>4600</v>
      </c>
      <c r="G33" s="14">
        <v>1808.3</v>
      </c>
      <c r="H33" s="14">
        <f>G33-F33</f>
        <v>-2791.7</v>
      </c>
      <c r="I33" s="24">
        <f>G33/F33*100</f>
        <v>39.31086956521739</v>
      </c>
      <c r="J33" s="206"/>
    </row>
    <row r="34" spans="1:10" ht="78" customHeight="1">
      <c r="A34" s="68"/>
      <c r="B34" s="71"/>
      <c r="C34" s="71"/>
      <c r="D34" s="25" t="s">
        <v>77</v>
      </c>
      <c r="E34" s="14">
        <v>0</v>
      </c>
      <c r="F34" s="14">
        <v>0</v>
      </c>
      <c r="G34" s="14">
        <v>0</v>
      </c>
      <c r="H34" s="14">
        <f>F34-G34</f>
        <v>0</v>
      </c>
      <c r="I34" s="24">
        <v>0</v>
      </c>
      <c r="J34" s="206"/>
    </row>
    <row r="35" spans="1:10" ht="123.75" customHeight="1" thickBot="1">
      <c r="A35" s="69"/>
      <c r="B35" s="72"/>
      <c r="C35" s="72"/>
      <c r="D35" s="58" t="s">
        <v>50</v>
      </c>
      <c r="E35" s="28">
        <f>E31+E32+E33+E34</f>
        <v>4800</v>
      </c>
      <c r="F35" s="28">
        <f>F31+F32+F33+F34</f>
        <v>4800</v>
      </c>
      <c r="G35" s="28">
        <f>G31+G32+G33+G34</f>
        <v>1908.3</v>
      </c>
      <c r="H35" s="40">
        <f>G35-F35</f>
        <v>-2891.7</v>
      </c>
      <c r="I35" s="59">
        <f>G35/F35*100</f>
        <v>39.75625</v>
      </c>
      <c r="J35" s="207"/>
    </row>
    <row r="36" spans="1:10" ht="25.5" customHeight="1">
      <c r="A36" s="73" t="s">
        <v>19</v>
      </c>
      <c r="B36" s="74"/>
      <c r="C36" s="75"/>
      <c r="D36" s="30" t="s">
        <v>75</v>
      </c>
      <c r="E36" s="31">
        <f>E21+E26+E31</f>
        <v>9.2</v>
      </c>
      <c r="F36" s="31">
        <f>F21+F26+F31</f>
        <v>9.2</v>
      </c>
      <c r="G36" s="31">
        <f>G21+G26+G31</f>
        <v>0</v>
      </c>
      <c r="H36" s="32">
        <f>G36-F36</f>
        <v>-9.2</v>
      </c>
      <c r="I36" s="38">
        <f>G36/F36*100</f>
        <v>0</v>
      </c>
      <c r="J36" s="146" t="s">
        <v>37</v>
      </c>
    </row>
    <row r="37" spans="1:10" ht="37.5" customHeight="1">
      <c r="A37" s="76"/>
      <c r="B37" s="77"/>
      <c r="C37" s="78"/>
      <c r="D37" s="55" t="s">
        <v>3</v>
      </c>
      <c r="E37" s="34">
        <f aca="true" t="shared" si="0" ref="E37:G39">E22+E27+E32</f>
        <v>1113.4</v>
      </c>
      <c r="F37" s="34">
        <f t="shared" si="0"/>
        <v>1113.4</v>
      </c>
      <c r="G37" s="34">
        <f t="shared" si="0"/>
        <v>875.1</v>
      </c>
      <c r="H37" s="34">
        <f>G37-F37</f>
        <v>-238.30000000000007</v>
      </c>
      <c r="I37" s="33">
        <f>G37/F37*100</f>
        <v>78.5970899946111</v>
      </c>
      <c r="J37" s="147"/>
    </row>
    <row r="38" spans="1:10" ht="19.5" customHeight="1">
      <c r="A38" s="76"/>
      <c r="B38" s="77"/>
      <c r="C38" s="78"/>
      <c r="D38" s="55" t="s">
        <v>76</v>
      </c>
      <c r="E38" s="34">
        <f t="shared" si="0"/>
        <v>5561.2</v>
      </c>
      <c r="F38" s="34">
        <f t="shared" si="0"/>
        <v>5561.2</v>
      </c>
      <c r="G38" s="34">
        <f t="shared" si="0"/>
        <v>2368.5</v>
      </c>
      <c r="H38" s="34">
        <f>G38-F38</f>
        <v>-3192.7</v>
      </c>
      <c r="I38" s="33">
        <f>G38/F38*100</f>
        <v>42.58972883550313</v>
      </c>
      <c r="J38" s="147"/>
    </row>
    <row r="39" spans="1:10" ht="36" customHeight="1">
      <c r="A39" s="76"/>
      <c r="B39" s="77"/>
      <c r="C39" s="78"/>
      <c r="D39" s="55" t="s">
        <v>77</v>
      </c>
      <c r="E39" s="34">
        <f t="shared" si="0"/>
        <v>0</v>
      </c>
      <c r="F39" s="34">
        <f t="shared" si="0"/>
        <v>0</v>
      </c>
      <c r="G39" s="34">
        <f t="shared" si="0"/>
        <v>0</v>
      </c>
      <c r="H39" s="34">
        <f>F39-G39</f>
        <v>0</v>
      </c>
      <c r="I39" s="33">
        <v>0</v>
      </c>
      <c r="J39" s="147"/>
    </row>
    <row r="40" spans="1:10" ht="15" thickBot="1">
      <c r="A40" s="110"/>
      <c r="B40" s="111"/>
      <c r="C40" s="112"/>
      <c r="D40" s="35" t="s">
        <v>50</v>
      </c>
      <c r="E40" s="36">
        <f>E25+E30+E35</f>
        <v>6683.8</v>
      </c>
      <c r="F40" s="36">
        <f>F25+F30+F35</f>
        <v>6683.8</v>
      </c>
      <c r="G40" s="36">
        <f>G25+G30+G35</f>
        <v>3243.6000000000004</v>
      </c>
      <c r="H40" s="60">
        <f>G40-F40</f>
        <v>-3440.2</v>
      </c>
      <c r="I40" s="41">
        <f>G40/F40*100</f>
        <v>48.52927975103983</v>
      </c>
      <c r="J40" s="198"/>
    </row>
    <row r="41" spans="1:10" ht="17.25" customHeight="1" thickBot="1">
      <c r="A41" s="88" t="s">
        <v>55</v>
      </c>
      <c r="B41" s="89"/>
      <c r="C41" s="89"/>
      <c r="D41" s="89"/>
      <c r="E41" s="89"/>
      <c r="F41" s="89"/>
      <c r="G41" s="89"/>
      <c r="H41" s="89"/>
      <c r="I41" s="89"/>
      <c r="J41" s="90"/>
    </row>
    <row r="42" spans="1:10" ht="41.25" customHeight="1">
      <c r="A42" s="190">
        <v>4</v>
      </c>
      <c r="B42" s="91" t="s">
        <v>67</v>
      </c>
      <c r="C42" s="94" t="s">
        <v>56</v>
      </c>
      <c r="D42" s="57" t="s">
        <v>75</v>
      </c>
      <c r="E42" s="21">
        <v>0</v>
      </c>
      <c r="F42" s="21">
        <v>0</v>
      </c>
      <c r="G42" s="21">
        <v>0</v>
      </c>
      <c r="H42" s="21">
        <f>F42-G42</f>
        <v>0</v>
      </c>
      <c r="I42" s="38">
        <v>0</v>
      </c>
      <c r="J42" s="205" t="s">
        <v>86</v>
      </c>
    </row>
    <row r="43" spans="1:10" ht="30" customHeight="1">
      <c r="A43" s="191"/>
      <c r="B43" s="92"/>
      <c r="C43" s="95"/>
      <c r="D43" s="54" t="s">
        <v>3</v>
      </c>
      <c r="E43" s="14">
        <v>0</v>
      </c>
      <c r="F43" s="14">
        <v>0</v>
      </c>
      <c r="G43" s="14">
        <v>0</v>
      </c>
      <c r="H43" s="14">
        <f>F43-G43</f>
        <v>0</v>
      </c>
      <c r="I43" s="33">
        <v>0</v>
      </c>
      <c r="J43" s="206"/>
    </row>
    <row r="44" spans="1:10" ht="30" customHeight="1">
      <c r="A44" s="191"/>
      <c r="B44" s="92"/>
      <c r="C44" s="95"/>
      <c r="D44" s="54" t="s">
        <v>76</v>
      </c>
      <c r="E44" s="14">
        <v>400</v>
      </c>
      <c r="F44" s="14">
        <v>400</v>
      </c>
      <c r="G44" s="14">
        <v>187.9</v>
      </c>
      <c r="H44" s="14">
        <f>G44-F44</f>
        <v>-212.1</v>
      </c>
      <c r="I44" s="33">
        <f>G44/F44*100</f>
        <v>46.975</v>
      </c>
      <c r="J44" s="206"/>
    </row>
    <row r="45" spans="1:10" ht="35.25" customHeight="1">
      <c r="A45" s="191"/>
      <c r="B45" s="92"/>
      <c r="C45" s="95"/>
      <c r="D45" s="15" t="s">
        <v>77</v>
      </c>
      <c r="E45" s="14">
        <v>0</v>
      </c>
      <c r="F45" s="14">
        <v>0</v>
      </c>
      <c r="G45" s="14">
        <v>0</v>
      </c>
      <c r="H45" s="14">
        <f>F45-G45</f>
        <v>0</v>
      </c>
      <c r="I45" s="33">
        <v>0</v>
      </c>
      <c r="J45" s="206"/>
    </row>
    <row r="46" spans="1:10" ht="21.75" customHeight="1" thickBot="1">
      <c r="A46" s="192"/>
      <c r="B46" s="93"/>
      <c r="C46" s="96"/>
      <c r="D46" s="39" t="s">
        <v>50</v>
      </c>
      <c r="E46" s="40">
        <f>E42+E43+E44+E45</f>
        <v>400</v>
      </c>
      <c r="F46" s="40">
        <f>F42+F43+F44+F45</f>
        <v>400</v>
      </c>
      <c r="G46" s="40">
        <f>G42+G43+G44+G45</f>
        <v>187.9</v>
      </c>
      <c r="H46" s="28">
        <f>G46-F46</f>
        <v>-212.1</v>
      </c>
      <c r="I46" s="41">
        <f>G46/F46*100</f>
        <v>46.975</v>
      </c>
      <c r="J46" s="207"/>
    </row>
    <row r="47" spans="1:10" ht="28.5" customHeight="1">
      <c r="A47" s="73" t="s">
        <v>20</v>
      </c>
      <c r="B47" s="74"/>
      <c r="C47" s="75"/>
      <c r="D47" s="30" t="s">
        <v>75</v>
      </c>
      <c r="E47" s="31">
        <f>E42</f>
        <v>0</v>
      </c>
      <c r="F47" s="31">
        <f>F42</f>
        <v>0</v>
      </c>
      <c r="G47" s="31">
        <f>G42</f>
        <v>0</v>
      </c>
      <c r="H47" s="31">
        <f>F47-G47</f>
        <v>0</v>
      </c>
      <c r="I47" s="38">
        <v>0</v>
      </c>
      <c r="J47" s="146" t="s">
        <v>37</v>
      </c>
    </row>
    <row r="48" spans="1:10" ht="39.75" customHeight="1">
      <c r="A48" s="76"/>
      <c r="B48" s="77"/>
      <c r="C48" s="78"/>
      <c r="D48" s="55" t="s">
        <v>3</v>
      </c>
      <c r="E48" s="37">
        <f>E43</f>
        <v>0</v>
      </c>
      <c r="F48" s="37">
        <f>F43</f>
        <v>0</v>
      </c>
      <c r="G48" s="37">
        <f>G43</f>
        <v>0</v>
      </c>
      <c r="H48" s="34">
        <f>F48-G48</f>
        <v>0</v>
      </c>
      <c r="I48" s="33">
        <v>0</v>
      </c>
      <c r="J48" s="147"/>
    </row>
    <row r="49" spans="1:10" ht="21.75" customHeight="1">
      <c r="A49" s="76"/>
      <c r="B49" s="77"/>
      <c r="C49" s="78"/>
      <c r="D49" s="55" t="s">
        <v>76</v>
      </c>
      <c r="E49" s="37">
        <f>E44</f>
        <v>400</v>
      </c>
      <c r="F49" s="37">
        <f>F44</f>
        <v>400</v>
      </c>
      <c r="G49" s="37">
        <f>G44</f>
        <v>187.9</v>
      </c>
      <c r="H49" s="34">
        <f>G49-F49</f>
        <v>-212.1</v>
      </c>
      <c r="I49" s="33">
        <f>G49/F49*100</f>
        <v>46.975</v>
      </c>
      <c r="J49" s="147"/>
    </row>
    <row r="50" spans="1:10" ht="39" customHeight="1">
      <c r="A50" s="76"/>
      <c r="B50" s="77"/>
      <c r="C50" s="78"/>
      <c r="D50" s="42" t="s">
        <v>77</v>
      </c>
      <c r="E50" s="43">
        <f>E45</f>
        <v>0</v>
      </c>
      <c r="F50" s="43">
        <f>F45</f>
        <v>0</v>
      </c>
      <c r="G50" s="43">
        <f>G45</f>
        <v>0</v>
      </c>
      <c r="H50" s="44">
        <f>F50-G50</f>
        <v>0</v>
      </c>
      <c r="I50" s="45">
        <v>0</v>
      </c>
      <c r="J50" s="147"/>
    </row>
    <row r="51" spans="1:10" ht="17.25" customHeight="1" thickBot="1">
      <c r="A51" s="110"/>
      <c r="B51" s="111"/>
      <c r="C51" s="112"/>
      <c r="D51" s="46" t="s">
        <v>50</v>
      </c>
      <c r="E51" s="36">
        <f>E46</f>
        <v>400</v>
      </c>
      <c r="F51" s="36">
        <f>F46</f>
        <v>400</v>
      </c>
      <c r="G51" s="36">
        <f>G46</f>
        <v>187.9</v>
      </c>
      <c r="H51" s="36">
        <f>G51-F51</f>
        <v>-212.1</v>
      </c>
      <c r="I51" s="41">
        <f>G51/F51*100</f>
        <v>46.975</v>
      </c>
      <c r="J51" s="198"/>
    </row>
    <row r="52" spans="1:10" ht="27.75" customHeight="1" thickBot="1">
      <c r="A52" s="193" t="s">
        <v>57</v>
      </c>
      <c r="B52" s="194"/>
      <c r="C52" s="194"/>
      <c r="D52" s="194"/>
      <c r="E52" s="194"/>
      <c r="F52" s="194"/>
      <c r="G52" s="194"/>
      <c r="H52" s="194"/>
      <c r="I52" s="194"/>
      <c r="J52" s="195"/>
    </row>
    <row r="53" spans="1:10" ht="66.75" customHeight="1">
      <c r="A53" s="82">
        <v>5</v>
      </c>
      <c r="B53" s="70" t="s">
        <v>68</v>
      </c>
      <c r="C53" s="70" t="s">
        <v>54</v>
      </c>
      <c r="D53" s="64" t="s">
        <v>75</v>
      </c>
      <c r="E53" s="21">
        <v>0</v>
      </c>
      <c r="F53" s="21">
        <v>0</v>
      </c>
      <c r="G53" s="21">
        <v>0</v>
      </c>
      <c r="H53" s="21">
        <f>F53-G53</f>
        <v>0</v>
      </c>
      <c r="I53" s="23">
        <v>0</v>
      </c>
      <c r="J53" s="202" t="s">
        <v>87</v>
      </c>
    </row>
    <row r="54" spans="1:10" ht="57" customHeight="1">
      <c r="A54" s="83"/>
      <c r="B54" s="71"/>
      <c r="C54" s="71"/>
      <c r="D54" s="65" t="s">
        <v>3</v>
      </c>
      <c r="E54" s="14">
        <v>7505.3</v>
      </c>
      <c r="F54" s="14">
        <v>7505.3</v>
      </c>
      <c r="G54" s="14">
        <v>3700</v>
      </c>
      <c r="H54" s="14">
        <f>G54-F54</f>
        <v>-3805.3</v>
      </c>
      <c r="I54" s="24">
        <f>G54/F54*100</f>
        <v>49.298495729684355</v>
      </c>
      <c r="J54" s="203"/>
    </row>
    <row r="55" spans="1:10" ht="54" customHeight="1">
      <c r="A55" s="83"/>
      <c r="B55" s="71"/>
      <c r="C55" s="71"/>
      <c r="D55" s="65" t="s">
        <v>76</v>
      </c>
      <c r="E55" s="14">
        <v>94995</v>
      </c>
      <c r="F55" s="14">
        <v>94995</v>
      </c>
      <c r="G55" s="14">
        <v>45337.4</v>
      </c>
      <c r="H55" s="14">
        <f>G55-F55</f>
        <v>-49657.6</v>
      </c>
      <c r="I55" s="24">
        <f>G55/F55*100</f>
        <v>47.726090846886684</v>
      </c>
      <c r="J55" s="203"/>
    </row>
    <row r="56" spans="1:10" ht="52.5" customHeight="1">
      <c r="A56" s="83"/>
      <c r="B56" s="71"/>
      <c r="C56" s="71"/>
      <c r="D56" s="65" t="s">
        <v>77</v>
      </c>
      <c r="E56" s="14">
        <v>11500</v>
      </c>
      <c r="F56" s="14">
        <v>11500</v>
      </c>
      <c r="G56" s="14">
        <v>4280.8</v>
      </c>
      <c r="H56" s="14">
        <f>G56-F56</f>
        <v>-7219.2</v>
      </c>
      <c r="I56" s="24">
        <f>G56/F56*100</f>
        <v>37.224347826086955</v>
      </c>
      <c r="J56" s="203"/>
    </row>
    <row r="57" spans="1:10" ht="32.25" customHeight="1" thickBot="1">
      <c r="A57" s="84"/>
      <c r="B57" s="72"/>
      <c r="C57" s="72"/>
      <c r="D57" s="66" t="s">
        <v>50</v>
      </c>
      <c r="E57" s="28">
        <f>E53+E54+E55+E56</f>
        <v>114000.3</v>
      </c>
      <c r="F57" s="28">
        <f>F53+F54+F55+F56</f>
        <v>114000.3</v>
      </c>
      <c r="G57" s="28">
        <f>G53+G54+G55+G56</f>
        <v>53318.200000000004</v>
      </c>
      <c r="H57" s="28">
        <f>G57-F57</f>
        <v>-60682.1</v>
      </c>
      <c r="I57" s="59">
        <f>G57/F57*100</f>
        <v>46.77022779764614</v>
      </c>
      <c r="J57" s="204"/>
    </row>
    <row r="58" spans="1:10" ht="27.75" customHeight="1">
      <c r="A58" s="85">
        <v>6</v>
      </c>
      <c r="B58" s="70" t="s">
        <v>69</v>
      </c>
      <c r="C58" s="70" t="s">
        <v>15</v>
      </c>
      <c r="D58" s="57" t="s">
        <v>75</v>
      </c>
      <c r="E58" s="21">
        <v>0</v>
      </c>
      <c r="F58" s="21">
        <v>0</v>
      </c>
      <c r="G58" s="21">
        <v>0</v>
      </c>
      <c r="H58" s="21">
        <f aca="true" t="shared" si="1" ref="H58:H73">F58-G58</f>
        <v>0</v>
      </c>
      <c r="I58" s="23">
        <v>0</v>
      </c>
      <c r="J58" s="121" t="s">
        <v>80</v>
      </c>
    </row>
    <row r="59" spans="1:10" ht="27.75" customHeight="1">
      <c r="A59" s="86"/>
      <c r="B59" s="71"/>
      <c r="C59" s="71"/>
      <c r="D59" s="54" t="s">
        <v>3</v>
      </c>
      <c r="E59" s="14">
        <v>0</v>
      </c>
      <c r="F59" s="14">
        <v>0</v>
      </c>
      <c r="G59" s="14">
        <v>0</v>
      </c>
      <c r="H59" s="14">
        <f t="shared" si="1"/>
        <v>0</v>
      </c>
      <c r="I59" s="24">
        <v>0</v>
      </c>
      <c r="J59" s="122"/>
    </row>
    <row r="60" spans="1:10" ht="20.25" customHeight="1">
      <c r="A60" s="86"/>
      <c r="B60" s="71"/>
      <c r="C60" s="71"/>
      <c r="D60" s="54" t="s">
        <v>76</v>
      </c>
      <c r="E60" s="14">
        <v>4300</v>
      </c>
      <c r="F60" s="14">
        <v>4300</v>
      </c>
      <c r="G60" s="14">
        <v>1826.2</v>
      </c>
      <c r="H60" s="14">
        <f>G60-F60</f>
        <v>-2473.8</v>
      </c>
      <c r="I60" s="24">
        <f>G60/F60*100</f>
        <v>42.46976744186047</v>
      </c>
      <c r="J60" s="122"/>
    </row>
    <row r="61" spans="1:10" ht="39.75" customHeight="1">
      <c r="A61" s="86"/>
      <c r="B61" s="71"/>
      <c r="C61" s="71"/>
      <c r="D61" s="54" t="s">
        <v>77</v>
      </c>
      <c r="E61" s="14">
        <v>0</v>
      </c>
      <c r="F61" s="14">
        <v>0</v>
      </c>
      <c r="G61" s="14">
        <v>0</v>
      </c>
      <c r="H61" s="14">
        <f t="shared" si="1"/>
        <v>0</v>
      </c>
      <c r="I61" s="24">
        <v>0</v>
      </c>
      <c r="J61" s="122"/>
    </row>
    <row r="62" spans="1:10" ht="16.5" customHeight="1" thickBot="1">
      <c r="A62" s="87"/>
      <c r="B62" s="72"/>
      <c r="C62" s="72"/>
      <c r="D62" s="58" t="s">
        <v>50</v>
      </c>
      <c r="E62" s="28">
        <f>E58+E59+E60+E61</f>
        <v>4300</v>
      </c>
      <c r="F62" s="28">
        <f>F58+F59+F60+F61</f>
        <v>4300</v>
      </c>
      <c r="G62" s="28">
        <f>G58+G59+G60+G61</f>
        <v>1826.2</v>
      </c>
      <c r="H62" s="28">
        <f>G62-F62</f>
        <v>-2473.8</v>
      </c>
      <c r="I62" s="59">
        <f>G62/F62*100</f>
        <v>42.46976744186047</v>
      </c>
      <c r="J62" s="123"/>
    </row>
    <row r="63" spans="1:10" ht="25.5" customHeight="1">
      <c r="A63" s="82">
        <v>7</v>
      </c>
      <c r="B63" s="70" t="s">
        <v>70</v>
      </c>
      <c r="C63" s="70" t="s">
        <v>30</v>
      </c>
      <c r="D63" s="57" t="s">
        <v>75</v>
      </c>
      <c r="E63" s="21">
        <v>0</v>
      </c>
      <c r="F63" s="21">
        <v>0</v>
      </c>
      <c r="G63" s="21">
        <v>0</v>
      </c>
      <c r="H63" s="21">
        <f t="shared" si="1"/>
        <v>0</v>
      </c>
      <c r="I63" s="23">
        <v>0</v>
      </c>
      <c r="J63" s="121" t="s">
        <v>88</v>
      </c>
    </row>
    <row r="64" spans="1:10" ht="26.25">
      <c r="A64" s="83"/>
      <c r="B64" s="71"/>
      <c r="C64" s="71"/>
      <c r="D64" s="54" t="s">
        <v>3</v>
      </c>
      <c r="E64" s="14">
        <v>0</v>
      </c>
      <c r="F64" s="14">
        <v>0</v>
      </c>
      <c r="G64" s="14">
        <v>0</v>
      </c>
      <c r="H64" s="14">
        <f t="shared" si="1"/>
        <v>0</v>
      </c>
      <c r="I64" s="24">
        <v>0</v>
      </c>
      <c r="J64" s="122"/>
    </row>
    <row r="65" spans="1:10" ht="14.25">
      <c r="A65" s="83"/>
      <c r="B65" s="71"/>
      <c r="C65" s="71"/>
      <c r="D65" s="54" t="s">
        <v>76</v>
      </c>
      <c r="E65" s="53">
        <v>6430</v>
      </c>
      <c r="F65" s="53">
        <v>6430</v>
      </c>
      <c r="G65" s="53">
        <v>4344.6</v>
      </c>
      <c r="H65" s="14">
        <f>G65-F65</f>
        <v>-2085.3999999999996</v>
      </c>
      <c r="I65" s="24">
        <f>G65/F65*100</f>
        <v>67.56765163297047</v>
      </c>
      <c r="J65" s="122"/>
    </row>
    <row r="66" spans="1:10" ht="42" customHeight="1">
      <c r="A66" s="83"/>
      <c r="B66" s="71"/>
      <c r="C66" s="71"/>
      <c r="D66" s="54" t="s">
        <v>77</v>
      </c>
      <c r="E66" s="14">
        <v>0</v>
      </c>
      <c r="F66" s="14">
        <v>0</v>
      </c>
      <c r="G66" s="14">
        <v>0</v>
      </c>
      <c r="H66" s="14">
        <f t="shared" si="1"/>
        <v>0</v>
      </c>
      <c r="I66" s="24">
        <v>0</v>
      </c>
      <c r="J66" s="122"/>
    </row>
    <row r="67" spans="1:10" ht="52.5" customHeight="1" thickBot="1">
      <c r="A67" s="84"/>
      <c r="B67" s="72"/>
      <c r="C67" s="72"/>
      <c r="D67" s="58" t="s">
        <v>50</v>
      </c>
      <c r="E67" s="28">
        <f>E63+E64+E65+E66</f>
        <v>6430</v>
      </c>
      <c r="F67" s="28">
        <f>F63+F64+F65+F66</f>
        <v>6430</v>
      </c>
      <c r="G67" s="28">
        <f>G63+G64+G65+G66</f>
        <v>4344.6</v>
      </c>
      <c r="H67" s="28">
        <f>G67-F67</f>
        <v>-2085.3999999999996</v>
      </c>
      <c r="I67" s="59">
        <f>G67/F67*100</f>
        <v>67.56765163297047</v>
      </c>
      <c r="J67" s="123"/>
    </row>
    <row r="68" spans="1:10" ht="26.25">
      <c r="A68" s="167">
        <v>8</v>
      </c>
      <c r="B68" s="91" t="s">
        <v>71</v>
      </c>
      <c r="C68" s="70" t="s">
        <v>58</v>
      </c>
      <c r="D68" s="57" t="s">
        <v>75</v>
      </c>
      <c r="E68" s="21">
        <v>0</v>
      </c>
      <c r="F68" s="21">
        <v>0</v>
      </c>
      <c r="G68" s="21">
        <v>0</v>
      </c>
      <c r="H68" s="21">
        <f t="shared" si="1"/>
        <v>0</v>
      </c>
      <c r="I68" s="23">
        <v>0</v>
      </c>
      <c r="J68" s="208" t="s">
        <v>89</v>
      </c>
    </row>
    <row r="69" spans="1:10" ht="26.25">
      <c r="A69" s="168"/>
      <c r="B69" s="92"/>
      <c r="C69" s="71"/>
      <c r="D69" s="54" t="s">
        <v>3</v>
      </c>
      <c r="E69" s="14">
        <v>0</v>
      </c>
      <c r="F69" s="14">
        <v>0</v>
      </c>
      <c r="G69" s="14">
        <v>0</v>
      </c>
      <c r="H69" s="14">
        <f t="shared" si="1"/>
        <v>0</v>
      </c>
      <c r="I69" s="24">
        <v>0</v>
      </c>
      <c r="J69" s="209"/>
    </row>
    <row r="70" spans="1:10" ht="14.25">
      <c r="A70" s="168"/>
      <c r="B70" s="92"/>
      <c r="C70" s="71"/>
      <c r="D70" s="54" t="s">
        <v>76</v>
      </c>
      <c r="E70" s="14">
        <v>150</v>
      </c>
      <c r="F70" s="14">
        <v>150</v>
      </c>
      <c r="G70" s="14">
        <v>69.9</v>
      </c>
      <c r="H70" s="14">
        <f>G70-F70</f>
        <v>-80.1</v>
      </c>
      <c r="I70" s="24">
        <f>G70/F70*100%</f>
        <v>0.466</v>
      </c>
      <c r="J70" s="209"/>
    </row>
    <row r="71" spans="1:10" ht="33" customHeight="1">
      <c r="A71" s="168"/>
      <c r="B71" s="92"/>
      <c r="C71" s="71"/>
      <c r="D71" s="54" t="s">
        <v>77</v>
      </c>
      <c r="E71" s="14">
        <v>0</v>
      </c>
      <c r="F71" s="14">
        <v>0</v>
      </c>
      <c r="G71" s="14">
        <v>0</v>
      </c>
      <c r="H71" s="14">
        <f t="shared" si="1"/>
        <v>0</v>
      </c>
      <c r="I71" s="47">
        <v>0</v>
      </c>
      <c r="J71" s="209"/>
    </row>
    <row r="72" spans="1:10" ht="15" thickBot="1">
      <c r="A72" s="169"/>
      <c r="B72" s="93"/>
      <c r="C72" s="72"/>
      <c r="D72" s="58" t="s">
        <v>50</v>
      </c>
      <c r="E72" s="28">
        <f>E68+E69+E70+E71</f>
        <v>150</v>
      </c>
      <c r="F72" s="28">
        <f>F68+F69+F70+F71</f>
        <v>150</v>
      </c>
      <c r="G72" s="28">
        <f>G68+G69+G70+G71</f>
        <v>69.9</v>
      </c>
      <c r="H72" s="28">
        <f>G72-F72</f>
        <v>-80.1</v>
      </c>
      <c r="I72" s="59">
        <f>G72/F72*100%</f>
        <v>0.466</v>
      </c>
      <c r="J72" s="210"/>
    </row>
    <row r="73" spans="1:10" ht="29.25" customHeight="1">
      <c r="A73" s="73" t="s">
        <v>21</v>
      </c>
      <c r="B73" s="74"/>
      <c r="C73" s="74"/>
      <c r="D73" s="30" t="s">
        <v>75</v>
      </c>
      <c r="E73" s="31">
        <f aca="true" t="shared" si="2" ref="E73:G74">E53+E58+E63+E68</f>
        <v>0</v>
      </c>
      <c r="F73" s="31">
        <f t="shared" si="2"/>
        <v>0</v>
      </c>
      <c r="G73" s="31">
        <f t="shared" si="2"/>
        <v>0</v>
      </c>
      <c r="H73" s="38">
        <f t="shared" si="1"/>
        <v>0</v>
      </c>
      <c r="I73" s="31">
        <v>0</v>
      </c>
      <c r="J73" s="146" t="s">
        <v>37</v>
      </c>
    </row>
    <row r="74" spans="1:10" ht="40.5" customHeight="1">
      <c r="A74" s="76"/>
      <c r="B74" s="77"/>
      <c r="C74" s="77"/>
      <c r="D74" s="55" t="s">
        <v>3</v>
      </c>
      <c r="E74" s="34">
        <f t="shared" si="2"/>
        <v>7505.3</v>
      </c>
      <c r="F74" s="34">
        <f t="shared" si="2"/>
        <v>7505.3</v>
      </c>
      <c r="G74" s="34">
        <f t="shared" si="2"/>
        <v>3700</v>
      </c>
      <c r="H74" s="33">
        <f>G74-F74</f>
        <v>-3805.3</v>
      </c>
      <c r="I74" s="34">
        <f>G74/F74*100</f>
        <v>49.298495729684355</v>
      </c>
      <c r="J74" s="147"/>
    </row>
    <row r="75" spans="1:10" ht="14.25">
      <c r="A75" s="76"/>
      <c r="B75" s="77"/>
      <c r="C75" s="77"/>
      <c r="D75" s="55" t="s">
        <v>76</v>
      </c>
      <c r="E75" s="34">
        <f aca="true" t="shared" si="3" ref="E75:G76">E55+E60+E65+E70</f>
        <v>105875</v>
      </c>
      <c r="F75" s="34">
        <f t="shared" si="3"/>
        <v>105875</v>
      </c>
      <c r="G75" s="34">
        <f t="shared" si="3"/>
        <v>51578.1</v>
      </c>
      <c r="H75" s="33">
        <f>G75-F75</f>
        <v>-54296.9</v>
      </c>
      <c r="I75" s="34">
        <f>G75/F75*100</f>
        <v>48.716033057851234</v>
      </c>
      <c r="J75" s="147"/>
    </row>
    <row r="76" spans="1:10" ht="39.75">
      <c r="A76" s="76"/>
      <c r="B76" s="77"/>
      <c r="C76" s="77"/>
      <c r="D76" s="56" t="s">
        <v>77</v>
      </c>
      <c r="E76" s="34">
        <f t="shared" si="3"/>
        <v>11500</v>
      </c>
      <c r="F76" s="34">
        <f t="shared" si="3"/>
        <v>11500</v>
      </c>
      <c r="G76" s="34">
        <f t="shared" si="3"/>
        <v>4280.8</v>
      </c>
      <c r="H76" s="34">
        <f>G76-F76</f>
        <v>-7219.2</v>
      </c>
      <c r="I76" s="34">
        <f>G76/F76*100</f>
        <v>37.224347826086955</v>
      </c>
      <c r="J76" s="147"/>
    </row>
    <row r="77" spans="1:10" ht="15" thickBot="1">
      <c r="A77" s="110"/>
      <c r="B77" s="111"/>
      <c r="C77" s="111"/>
      <c r="D77" s="46" t="s">
        <v>50</v>
      </c>
      <c r="E77" s="36">
        <f>E57+E62+E67+E72</f>
        <v>124880.3</v>
      </c>
      <c r="F77" s="36">
        <f>F57+F62+F67+F72</f>
        <v>124880.3</v>
      </c>
      <c r="G77" s="36">
        <f>G57+G62+G67+G72</f>
        <v>59558.9</v>
      </c>
      <c r="H77" s="36">
        <f>G77-F77</f>
        <v>-65321.4</v>
      </c>
      <c r="I77" s="36">
        <f>G77/F77*100</f>
        <v>47.69279061629416</v>
      </c>
      <c r="J77" s="198"/>
    </row>
    <row r="78" spans="1:10" ht="15" thickBot="1">
      <c r="A78" s="97" t="s">
        <v>59</v>
      </c>
      <c r="B78" s="98"/>
      <c r="C78" s="98"/>
      <c r="D78" s="98"/>
      <c r="E78" s="98"/>
      <c r="F78" s="98"/>
      <c r="G78" s="98"/>
      <c r="H78" s="98"/>
      <c r="I78" s="98"/>
      <c r="J78" s="99"/>
    </row>
    <row r="79" spans="1:10" ht="54" customHeight="1">
      <c r="A79" s="82">
        <v>9</v>
      </c>
      <c r="B79" s="70" t="s">
        <v>72</v>
      </c>
      <c r="C79" s="70" t="s">
        <v>60</v>
      </c>
      <c r="D79" s="57" t="s">
        <v>75</v>
      </c>
      <c r="E79" s="21">
        <v>0</v>
      </c>
      <c r="F79" s="21">
        <v>0</v>
      </c>
      <c r="G79" s="21">
        <v>0</v>
      </c>
      <c r="H79" s="21">
        <f>F79-G79</f>
        <v>0</v>
      </c>
      <c r="I79" s="23">
        <v>0</v>
      </c>
      <c r="J79" s="208" t="s">
        <v>90</v>
      </c>
    </row>
    <row r="80" spans="1:10" ht="53.25" customHeight="1">
      <c r="A80" s="83"/>
      <c r="B80" s="71"/>
      <c r="C80" s="71"/>
      <c r="D80" s="54" t="s">
        <v>3</v>
      </c>
      <c r="E80" s="14">
        <v>545</v>
      </c>
      <c r="F80" s="14">
        <v>545</v>
      </c>
      <c r="G80" s="14">
        <v>545</v>
      </c>
      <c r="H80" s="14">
        <f>G80-F80</f>
        <v>0</v>
      </c>
      <c r="I80" s="24">
        <v>0</v>
      </c>
      <c r="J80" s="209"/>
    </row>
    <row r="81" spans="1:10" ht="50.25" customHeight="1">
      <c r="A81" s="83"/>
      <c r="B81" s="71"/>
      <c r="C81" s="71"/>
      <c r="D81" s="54" t="s">
        <v>76</v>
      </c>
      <c r="E81" s="14">
        <v>2277</v>
      </c>
      <c r="F81" s="14">
        <v>2277</v>
      </c>
      <c r="G81" s="14">
        <v>1843.1</v>
      </c>
      <c r="H81" s="14">
        <f>G81-F81</f>
        <v>-433.9000000000001</v>
      </c>
      <c r="I81" s="24">
        <f>G81/F81*100</f>
        <v>80.94422485726834</v>
      </c>
      <c r="J81" s="209"/>
    </row>
    <row r="82" spans="1:10" ht="53.25" customHeight="1">
      <c r="A82" s="83"/>
      <c r="B82" s="71"/>
      <c r="C82" s="71"/>
      <c r="D82" s="15" t="s">
        <v>77</v>
      </c>
      <c r="E82" s="14">
        <v>0</v>
      </c>
      <c r="F82" s="14">
        <v>0</v>
      </c>
      <c r="G82" s="14">
        <v>0</v>
      </c>
      <c r="H82" s="14">
        <f aca="true" t="shared" si="4" ref="H82:H108">F82-G82</f>
        <v>0</v>
      </c>
      <c r="I82" s="24">
        <v>0</v>
      </c>
      <c r="J82" s="209"/>
    </row>
    <row r="83" spans="1:10" ht="53.25" customHeight="1" thickBot="1">
      <c r="A83" s="84"/>
      <c r="B83" s="72"/>
      <c r="C83" s="72"/>
      <c r="D83" s="27" t="s">
        <v>50</v>
      </c>
      <c r="E83" s="28">
        <f>E79+E80+E81+E82</f>
        <v>2822</v>
      </c>
      <c r="F83" s="28">
        <f>F79+F80+F81+F82</f>
        <v>2822</v>
      </c>
      <c r="G83" s="28">
        <f>G79+G80+G81+G82</f>
        <v>2388.1</v>
      </c>
      <c r="H83" s="28">
        <f>G83-F83</f>
        <v>-433.9000000000001</v>
      </c>
      <c r="I83" s="59">
        <f aca="true" t="shared" si="5" ref="I83:I114">G83/F83*100</f>
        <v>84.6243798724309</v>
      </c>
      <c r="J83" s="210"/>
    </row>
    <row r="84" spans="1:10" ht="28.5" customHeight="1">
      <c r="A84" s="187">
        <v>10</v>
      </c>
      <c r="B84" s="91" t="s">
        <v>73</v>
      </c>
      <c r="C84" s="91" t="s">
        <v>60</v>
      </c>
      <c r="D84" s="57" t="s">
        <v>75</v>
      </c>
      <c r="E84" s="21">
        <v>0</v>
      </c>
      <c r="F84" s="21">
        <v>0</v>
      </c>
      <c r="G84" s="21">
        <v>0</v>
      </c>
      <c r="H84" s="21">
        <f t="shared" si="4"/>
        <v>0</v>
      </c>
      <c r="I84" s="23">
        <v>0</v>
      </c>
      <c r="J84" s="208" t="s">
        <v>91</v>
      </c>
    </row>
    <row r="85" spans="1:10" ht="31.5" customHeight="1">
      <c r="A85" s="188"/>
      <c r="B85" s="92"/>
      <c r="C85" s="92"/>
      <c r="D85" s="54" t="s">
        <v>3</v>
      </c>
      <c r="E85" s="14">
        <v>1584</v>
      </c>
      <c r="F85" s="14">
        <v>1584</v>
      </c>
      <c r="G85" s="14">
        <v>0</v>
      </c>
      <c r="H85" s="14">
        <f>G85-F85</f>
        <v>-1584</v>
      </c>
      <c r="I85" s="24">
        <f t="shared" si="5"/>
        <v>0</v>
      </c>
      <c r="J85" s="209"/>
    </row>
    <row r="86" spans="1:10" ht="21" customHeight="1">
      <c r="A86" s="188"/>
      <c r="B86" s="92"/>
      <c r="C86" s="92"/>
      <c r="D86" s="54" t="s">
        <v>76</v>
      </c>
      <c r="E86" s="14">
        <v>2516</v>
      </c>
      <c r="F86" s="14">
        <v>2516</v>
      </c>
      <c r="G86" s="14">
        <v>381.8</v>
      </c>
      <c r="H86" s="14">
        <f>G86-F86</f>
        <v>-2134.2</v>
      </c>
      <c r="I86" s="24">
        <f t="shared" si="5"/>
        <v>15.174880763116057</v>
      </c>
      <c r="J86" s="209"/>
    </row>
    <row r="87" spans="1:10" ht="44.25" customHeight="1">
      <c r="A87" s="188"/>
      <c r="B87" s="92"/>
      <c r="C87" s="92"/>
      <c r="D87" s="15" t="s">
        <v>77</v>
      </c>
      <c r="E87" s="14">
        <v>0</v>
      </c>
      <c r="F87" s="14">
        <v>0</v>
      </c>
      <c r="G87" s="14">
        <v>0</v>
      </c>
      <c r="H87" s="14">
        <f t="shared" si="4"/>
        <v>0</v>
      </c>
      <c r="I87" s="24">
        <v>0</v>
      </c>
      <c r="J87" s="209"/>
    </row>
    <row r="88" spans="1:10" ht="24" customHeight="1" hidden="1">
      <c r="A88" s="188"/>
      <c r="B88" s="92"/>
      <c r="C88" s="92"/>
      <c r="D88" s="54" t="s">
        <v>16</v>
      </c>
      <c r="E88" s="14"/>
      <c r="F88" s="14"/>
      <c r="G88" s="14"/>
      <c r="H88" s="14">
        <f t="shared" si="4"/>
        <v>0</v>
      </c>
      <c r="I88" s="24" t="e">
        <f t="shared" si="5"/>
        <v>#DIV/0!</v>
      </c>
      <c r="J88" s="209"/>
    </row>
    <row r="89" spans="1:10" ht="28.5" customHeight="1" hidden="1">
      <c r="A89" s="188"/>
      <c r="B89" s="92"/>
      <c r="C89" s="92"/>
      <c r="D89" s="54" t="s">
        <v>3</v>
      </c>
      <c r="E89" s="14"/>
      <c r="F89" s="14"/>
      <c r="G89" s="14"/>
      <c r="H89" s="14">
        <f t="shared" si="4"/>
        <v>0</v>
      </c>
      <c r="I89" s="24" t="e">
        <f t="shared" si="5"/>
        <v>#DIV/0!</v>
      </c>
      <c r="J89" s="209"/>
    </row>
    <row r="90" spans="1:10" ht="21" customHeight="1" hidden="1">
      <c r="A90" s="188"/>
      <c r="B90" s="92"/>
      <c r="C90" s="92"/>
      <c r="D90" s="54" t="s">
        <v>17</v>
      </c>
      <c r="E90" s="14"/>
      <c r="F90" s="14"/>
      <c r="G90" s="14"/>
      <c r="H90" s="14">
        <f t="shared" si="4"/>
        <v>0</v>
      </c>
      <c r="I90" s="24" t="e">
        <f t="shared" si="5"/>
        <v>#DIV/0!</v>
      </c>
      <c r="J90" s="209"/>
    </row>
    <row r="91" spans="1:10" ht="33.75" customHeight="1" hidden="1">
      <c r="A91" s="188"/>
      <c r="B91" s="92"/>
      <c r="C91" s="92"/>
      <c r="D91" s="15" t="s">
        <v>18</v>
      </c>
      <c r="E91" s="14"/>
      <c r="F91" s="14"/>
      <c r="G91" s="14"/>
      <c r="H91" s="14">
        <f t="shared" si="4"/>
        <v>0</v>
      </c>
      <c r="I91" s="24" t="e">
        <f t="shared" si="5"/>
        <v>#DIV/0!</v>
      </c>
      <c r="J91" s="209"/>
    </row>
    <row r="92" spans="1:10" ht="27" customHeight="1" hidden="1">
      <c r="A92" s="188"/>
      <c r="B92" s="92"/>
      <c r="C92" s="92"/>
      <c r="D92" s="54" t="s">
        <v>16</v>
      </c>
      <c r="E92" s="14"/>
      <c r="F92" s="14"/>
      <c r="G92" s="14"/>
      <c r="H92" s="14">
        <f t="shared" si="4"/>
        <v>0</v>
      </c>
      <c r="I92" s="24" t="e">
        <f t="shared" si="5"/>
        <v>#DIV/0!</v>
      </c>
      <c r="J92" s="209"/>
    </row>
    <row r="93" spans="1:10" ht="47.25" customHeight="1" hidden="1">
      <c r="A93" s="188"/>
      <c r="B93" s="92"/>
      <c r="C93" s="92"/>
      <c r="D93" s="54" t="s">
        <v>3</v>
      </c>
      <c r="E93" s="16"/>
      <c r="F93" s="16"/>
      <c r="G93" s="16"/>
      <c r="H93" s="14">
        <f t="shared" si="4"/>
        <v>0</v>
      </c>
      <c r="I93" s="24" t="e">
        <f t="shared" si="5"/>
        <v>#DIV/0!</v>
      </c>
      <c r="J93" s="209"/>
    </row>
    <row r="94" spans="1:10" ht="15" customHeight="1" hidden="1">
      <c r="A94" s="188"/>
      <c r="B94" s="92"/>
      <c r="C94" s="92"/>
      <c r="D94" s="54" t="s">
        <v>17</v>
      </c>
      <c r="E94" s="16"/>
      <c r="F94" s="16"/>
      <c r="G94" s="16"/>
      <c r="H94" s="14">
        <f t="shared" si="4"/>
        <v>0</v>
      </c>
      <c r="I94" s="24" t="e">
        <f t="shared" si="5"/>
        <v>#DIV/0!</v>
      </c>
      <c r="J94" s="209"/>
    </row>
    <row r="95" spans="1:10" ht="118.5" customHeight="1" hidden="1">
      <c r="A95" s="188"/>
      <c r="B95" s="92"/>
      <c r="C95" s="92"/>
      <c r="D95" s="54" t="s">
        <v>18</v>
      </c>
      <c r="E95" s="14"/>
      <c r="F95" s="14"/>
      <c r="G95" s="14"/>
      <c r="H95" s="14">
        <f t="shared" si="4"/>
        <v>0</v>
      </c>
      <c r="I95" s="24" t="e">
        <f t="shared" si="5"/>
        <v>#DIV/0!</v>
      </c>
      <c r="J95" s="209"/>
    </row>
    <row r="96" spans="1:10" ht="22.5" customHeight="1" hidden="1">
      <c r="A96" s="188"/>
      <c r="B96" s="92"/>
      <c r="C96" s="92"/>
      <c r="D96" s="54" t="s">
        <v>16</v>
      </c>
      <c r="E96" s="14"/>
      <c r="F96" s="14"/>
      <c r="G96" s="14"/>
      <c r="H96" s="14">
        <f t="shared" si="4"/>
        <v>0</v>
      </c>
      <c r="I96" s="24" t="e">
        <f t="shared" si="5"/>
        <v>#DIV/0!</v>
      </c>
      <c r="J96" s="209"/>
    </row>
    <row r="97" spans="1:10" ht="28.5" customHeight="1" hidden="1">
      <c r="A97" s="188"/>
      <c r="B97" s="92"/>
      <c r="C97" s="92"/>
      <c r="D97" s="54" t="s">
        <v>3</v>
      </c>
      <c r="E97" s="14"/>
      <c r="F97" s="14"/>
      <c r="G97" s="14"/>
      <c r="H97" s="14">
        <f t="shared" si="4"/>
        <v>0</v>
      </c>
      <c r="I97" s="24" t="e">
        <f t="shared" si="5"/>
        <v>#DIV/0!</v>
      </c>
      <c r="J97" s="209"/>
    </row>
    <row r="98" spans="1:10" ht="26.25" customHeight="1" hidden="1">
      <c r="A98" s="188"/>
      <c r="B98" s="92"/>
      <c r="C98" s="92"/>
      <c r="D98" s="54" t="s">
        <v>17</v>
      </c>
      <c r="E98" s="14"/>
      <c r="F98" s="14"/>
      <c r="G98" s="14"/>
      <c r="H98" s="14">
        <f t="shared" si="4"/>
        <v>0</v>
      </c>
      <c r="I98" s="24" t="e">
        <f t="shared" si="5"/>
        <v>#DIV/0!</v>
      </c>
      <c r="J98" s="209"/>
    </row>
    <row r="99" spans="1:10" ht="35.25" customHeight="1" hidden="1">
      <c r="A99" s="188"/>
      <c r="B99" s="92"/>
      <c r="C99" s="92"/>
      <c r="D99" s="15" t="s">
        <v>18</v>
      </c>
      <c r="E99" s="14"/>
      <c r="F99" s="14"/>
      <c r="G99" s="14"/>
      <c r="H99" s="14">
        <f t="shared" si="4"/>
        <v>0</v>
      </c>
      <c r="I99" s="24" t="e">
        <f t="shared" si="5"/>
        <v>#DIV/0!</v>
      </c>
      <c r="J99" s="209"/>
    </row>
    <row r="100" spans="1:10" ht="30.75" customHeight="1" hidden="1">
      <c r="A100" s="188"/>
      <c r="B100" s="92"/>
      <c r="C100" s="92"/>
      <c r="D100" s="54" t="s">
        <v>16</v>
      </c>
      <c r="E100" s="14"/>
      <c r="F100" s="14"/>
      <c r="G100" s="14"/>
      <c r="H100" s="14">
        <f t="shared" si="4"/>
        <v>0</v>
      </c>
      <c r="I100" s="24" t="e">
        <f t="shared" si="5"/>
        <v>#DIV/0!</v>
      </c>
      <c r="J100" s="209"/>
    </row>
    <row r="101" spans="1:10" ht="30" customHeight="1" hidden="1">
      <c r="A101" s="188"/>
      <c r="B101" s="92"/>
      <c r="C101" s="92"/>
      <c r="D101" s="54" t="s">
        <v>3</v>
      </c>
      <c r="E101" s="14"/>
      <c r="F101" s="14"/>
      <c r="G101" s="14"/>
      <c r="H101" s="14">
        <f t="shared" si="4"/>
        <v>0</v>
      </c>
      <c r="I101" s="24" t="e">
        <f t="shared" si="5"/>
        <v>#DIV/0!</v>
      </c>
      <c r="J101" s="209"/>
    </row>
    <row r="102" spans="1:10" ht="30.75" customHeight="1" hidden="1">
      <c r="A102" s="188"/>
      <c r="B102" s="92"/>
      <c r="C102" s="92"/>
      <c r="D102" s="54" t="s">
        <v>17</v>
      </c>
      <c r="E102" s="14"/>
      <c r="F102" s="14"/>
      <c r="G102" s="14"/>
      <c r="H102" s="14">
        <f t="shared" si="4"/>
        <v>0</v>
      </c>
      <c r="I102" s="24" t="e">
        <f t="shared" si="5"/>
        <v>#DIV/0!</v>
      </c>
      <c r="J102" s="209"/>
    </row>
    <row r="103" spans="1:10" ht="76.5" customHeight="1" hidden="1">
      <c r="A103" s="188"/>
      <c r="B103" s="92"/>
      <c r="C103" s="92"/>
      <c r="D103" s="54" t="s">
        <v>18</v>
      </c>
      <c r="E103" s="14"/>
      <c r="F103" s="14"/>
      <c r="G103" s="14"/>
      <c r="H103" s="14">
        <f t="shared" si="4"/>
        <v>0</v>
      </c>
      <c r="I103" s="24" t="e">
        <f t="shared" si="5"/>
        <v>#DIV/0!</v>
      </c>
      <c r="J103" s="209"/>
    </row>
    <row r="104" spans="1:10" ht="15" thickBot="1">
      <c r="A104" s="189"/>
      <c r="B104" s="93"/>
      <c r="C104" s="93"/>
      <c r="D104" s="58" t="s">
        <v>50</v>
      </c>
      <c r="E104" s="28">
        <f>E84+E85+E86+E87</f>
        <v>4100</v>
      </c>
      <c r="F104" s="28">
        <f>F84+F85+F86+F87</f>
        <v>4100</v>
      </c>
      <c r="G104" s="28">
        <f>G84+G85+G86+G87</f>
        <v>381.8</v>
      </c>
      <c r="H104" s="28">
        <f>G104-F104</f>
        <v>-3718.2</v>
      </c>
      <c r="I104" s="59">
        <f t="shared" si="5"/>
        <v>9.31219512195122</v>
      </c>
      <c r="J104" s="210"/>
    </row>
    <row r="105" spans="1:10" ht="27.75" customHeight="1">
      <c r="A105" s="73" t="s">
        <v>22</v>
      </c>
      <c r="B105" s="74"/>
      <c r="C105" s="75"/>
      <c r="D105" s="30" t="s">
        <v>75</v>
      </c>
      <c r="E105" s="31">
        <f aca="true" t="shared" si="6" ref="E105:G108">E79+E84+E88+E92+E96+E100</f>
        <v>0</v>
      </c>
      <c r="F105" s="31">
        <f t="shared" si="6"/>
        <v>0</v>
      </c>
      <c r="G105" s="31">
        <f t="shared" si="6"/>
        <v>0</v>
      </c>
      <c r="H105" s="31">
        <f t="shared" si="4"/>
        <v>0</v>
      </c>
      <c r="I105" s="38">
        <v>0</v>
      </c>
      <c r="J105" s="146" t="s">
        <v>37</v>
      </c>
    </row>
    <row r="106" spans="1:10" ht="42" customHeight="1">
      <c r="A106" s="76"/>
      <c r="B106" s="77"/>
      <c r="C106" s="78"/>
      <c r="D106" s="55" t="s">
        <v>3</v>
      </c>
      <c r="E106" s="34">
        <f t="shared" si="6"/>
        <v>2129</v>
      </c>
      <c r="F106" s="34">
        <f t="shared" si="6"/>
        <v>2129</v>
      </c>
      <c r="G106" s="34">
        <f t="shared" si="6"/>
        <v>545</v>
      </c>
      <c r="H106" s="34">
        <f>G106-F106</f>
        <v>-1584</v>
      </c>
      <c r="I106" s="33">
        <f t="shared" si="5"/>
        <v>25.598872710192577</v>
      </c>
      <c r="J106" s="147"/>
    </row>
    <row r="107" spans="1:10" ht="19.5" customHeight="1">
      <c r="A107" s="76"/>
      <c r="B107" s="77"/>
      <c r="C107" s="78"/>
      <c r="D107" s="55" t="s">
        <v>76</v>
      </c>
      <c r="E107" s="34">
        <f t="shared" si="6"/>
        <v>4793</v>
      </c>
      <c r="F107" s="34">
        <f t="shared" si="6"/>
        <v>4793</v>
      </c>
      <c r="G107" s="34">
        <f t="shared" si="6"/>
        <v>2224.9</v>
      </c>
      <c r="H107" s="34">
        <f>G107-F107</f>
        <v>-2568.1</v>
      </c>
      <c r="I107" s="33">
        <f t="shared" si="5"/>
        <v>46.41977884414772</v>
      </c>
      <c r="J107" s="147"/>
    </row>
    <row r="108" spans="1:10" ht="46.5" customHeight="1">
      <c r="A108" s="76"/>
      <c r="B108" s="77"/>
      <c r="C108" s="78"/>
      <c r="D108" s="56" t="s">
        <v>77</v>
      </c>
      <c r="E108" s="34">
        <f t="shared" si="6"/>
        <v>0</v>
      </c>
      <c r="F108" s="34">
        <f t="shared" si="6"/>
        <v>0</v>
      </c>
      <c r="G108" s="34">
        <f t="shared" si="6"/>
        <v>0</v>
      </c>
      <c r="H108" s="34">
        <f t="shared" si="4"/>
        <v>0</v>
      </c>
      <c r="I108" s="33">
        <v>0</v>
      </c>
      <c r="J108" s="147"/>
    </row>
    <row r="109" spans="1:10" ht="14.25">
      <c r="A109" s="79"/>
      <c r="B109" s="80"/>
      <c r="C109" s="81"/>
      <c r="D109" s="56" t="s">
        <v>50</v>
      </c>
      <c r="E109" s="34">
        <f>E83+E104</f>
        <v>6922</v>
      </c>
      <c r="F109" s="34">
        <f>F83+F104</f>
        <v>6922</v>
      </c>
      <c r="G109" s="34">
        <f>G83+G104</f>
        <v>2769.9</v>
      </c>
      <c r="H109" s="34">
        <f aca="true" t="shared" si="7" ref="H109:H114">G109-F109</f>
        <v>-4152.1</v>
      </c>
      <c r="I109" s="33">
        <f t="shared" si="5"/>
        <v>40.015891360878356</v>
      </c>
      <c r="J109" s="148"/>
    </row>
    <row r="110" spans="1:10" ht="27" customHeight="1">
      <c r="A110" s="173" t="s">
        <v>61</v>
      </c>
      <c r="B110" s="174"/>
      <c r="C110" s="175"/>
      <c r="D110" s="55" t="s">
        <v>75</v>
      </c>
      <c r="E110" s="34">
        <f>E36+E47+E73+E105</f>
        <v>9.2</v>
      </c>
      <c r="F110" s="34">
        <f>F36+F47+F73+F105</f>
        <v>9.2</v>
      </c>
      <c r="G110" s="34">
        <f>G36+G47+G73+G105</f>
        <v>0</v>
      </c>
      <c r="H110" s="34">
        <f t="shared" si="7"/>
        <v>-9.2</v>
      </c>
      <c r="I110" s="33">
        <f t="shared" si="5"/>
        <v>0</v>
      </c>
      <c r="J110" s="149" t="s">
        <v>37</v>
      </c>
    </row>
    <row r="111" spans="1:10" ht="37.5" customHeight="1">
      <c r="A111" s="176"/>
      <c r="B111" s="177"/>
      <c r="C111" s="178"/>
      <c r="D111" s="55" t="s">
        <v>3</v>
      </c>
      <c r="E111" s="34">
        <f>E37+E48+E74+E106</f>
        <v>10747.7</v>
      </c>
      <c r="F111" s="34">
        <f>F37+F48+F74+F106</f>
        <v>10747.7</v>
      </c>
      <c r="G111" s="34">
        <f>G37+G48+G74+G106</f>
        <v>5120.1</v>
      </c>
      <c r="H111" s="34">
        <f t="shared" si="7"/>
        <v>-5627.6</v>
      </c>
      <c r="I111" s="33">
        <f t="shared" si="5"/>
        <v>47.63902974589912</v>
      </c>
      <c r="J111" s="147"/>
    </row>
    <row r="112" spans="1:10" ht="24" customHeight="1">
      <c r="A112" s="176"/>
      <c r="B112" s="177"/>
      <c r="C112" s="178"/>
      <c r="D112" s="55" t="s">
        <v>76</v>
      </c>
      <c r="E112" s="34">
        <f>E38+E49+E75+E107</f>
        <v>116629.2</v>
      </c>
      <c r="F112" s="34">
        <f>F38+F49+F75+F107</f>
        <v>116629.2</v>
      </c>
      <c r="G112" s="34">
        <f>G38+G49+G75+G107</f>
        <v>56359.4</v>
      </c>
      <c r="H112" s="34">
        <f t="shared" si="7"/>
        <v>-60269.799999999996</v>
      </c>
      <c r="I112" s="33">
        <f t="shared" si="5"/>
        <v>48.32357591409356</v>
      </c>
      <c r="J112" s="147"/>
    </row>
    <row r="113" spans="1:11" ht="43.5" customHeight="1">
      <c r="A113" s="176"/>
      <c r="B113" s="177"/>
      <c r="C113" s="178"/>
      <c r="D113" s="56" t="s">
        <v>77</v>
      </c>
      <c r="E113" s="34">
        <f>E39+E50+E76+E108</f>
        <v>11500</v>
      </c>
      <c r="F113" s="34">
        <f>F39+F50+F76+F108</f>
        <v>11500</v>
      </c>
      <c r="G113" s="34">
        <f>G39+G50+G76+G108</f>
        <v>4280.8</v>
      </c>
      <c r="H113" s="34">
        <f t="shared" si="7"/>
        <v>-7219.2</v>
      </c>
      <c r="I113" s="33">
        <f t="shared" si="5"/>
        <v>37.224347826086955</v>
      </c>
      <c r="J113" s="147"/>
      <c r="K113" s="20"/>
    </row>
    <row r="114" spans="1:10" ht="15.75" customHeight="1">
      <c r="A114" s="179"/>
      <c r="B114" s="180"/>
      <c r="C114" s="181"/>
      <c r="D114" s="56" t="s">
        <v>50</v>
      </c>
      <c r="E114" s="34">
        <f>E40+E51+E77+E109</f>
        <v>138886.1</v>
      </c>
      <c r="F114" s="34">
        <f>F40+F51+F77+F109</f>
        <v>138886.1</v>
      </c>
      <c r="G114" s="34">
        <f>G40+G51+G77+G109</f>
        <v>65760.3</v>
      </c>
      <c r="H114" s="34">
        <f t="shared" si="7"/>
        <v>-73125.8</v>
      </c>
      <c r="I114" s="33">
        <f t="shared" si="5"/>
        <v>47.348366755204445</v>
      </c>
      <c r="J114" s="148"/>
    </row>
    <row r="115" spans="1:10" ht="19.5" customHeight="1">
      <c r="A115" s="143" t="s">
        <v>23</v>
      </c>
      <c r="B115" s="144"/>
      <c r="C115" s="144"/>
      <c r="D115" s="144"/>
      <c r="E115" s="144"/>
      <c r="F115" s="144"/>
      <c r="G115" s="144"/>
      <c r="H115" s="144"/>
      <c r="I115" s="144"/>
      <c r="J115" s="145"/>
    </row>
    <row r="116" spans="1:10" ht="25.5" customHeight="1">
      <c r="A116" s="171" t="s">
        <v>62</v>
      </c>
      <c r="B116" s="172"/>
      <c r="C116" s="172"/>
      <c r="D116" s="55" t="s">
        <v>75</v>
      </c>
      <c r="E116" s="48">
        <v>0</v>
      </c>
      <c r="F116" s="48">
        <v>0</v>
      </c>
      <c r="G116" s="48">
        <v>0</v>
      </c>
      <c r="H116" s="49">
        <f aca="true" t="shared" si="8" ref="H116:I120">F116-G116</f>
        <v>0</v>
      </c>
      <c r="I116" s="49">
        <f t="shared" si="8"/>
        <v>0</v>
      </c>
      <c r="J116" s="199" t="s">
        <v>37</v>
      </c>
    </row>
    <row r="117" spans="1:10" ht="39">
      <c r="A117" s="171"/>
      <c r="B117" s="172"/>
      <c r="C117" s="172"/>
      <c r="D117" s="55" t="s">
        <v>3</v>
      </c>
      <c r="E117" s="48">
        <v>0</v>
      </c>
      <c r="F117" s="48">
        <v>0</v>
      </c>
      <c r="G117" s="48">
        <v>0</v>
      </c>
      <c r="H117" s="49">
        <f t="shared" si="8"/>
        <v>0</v>
      </c>
      <c r="I117" s="49">
        <f t="shared" si="8"/>
        <v>0</v>
      </c>
      <c r="J117" s="200"/>
    </row>
    <row r="118" spans="1:10" ht="14.25">
      <c r="A118" s="171"/>
      <c r="B118" s="172"/>
      <c r="C118" s="172"/>
      <c r="D118" s="50" t="s">
        <v>76</v>
      </c>
      <c r="E118" s="48">
        <v>0</v>
      </c>
      <c r="F118" s="48">
        <v>0</v>
      </c>
      <c r="G118" s="48">
        <v>0</v>
      </c>
      <c r="H118" s="49">
        <f t="shared" si="8"/>
        <v>0</v>
      </c>
      <c r="I118" s="49">
        <f t="shared" si="8"/>
        <v>0</v>
      </c>
      <c r="J118" s="200"/>
    </row>
    <row r="119" spans="1:10" ht="39">
      <c r="A119" s="171"/>
      <c r="B119" s="172"/>
      <c r="C119" s="172"/>
      <c r="D119" s="50" t="s">
        <v>77</v>
      </c>
      <c r="E119" s="48">
        <v>0</v>
      </c>
      <c r="F119" s="48">
        <v>0</v>
      </c>
      <c r="G119" s="48">
        <v>0</v>
      </c>
      <c r="H119" s="49">
        <f t="shared" si="8"/>
        <v>0</v>
      </c>
      <c r="I119" s="49">
        <f t="shared" si="8"/>
        <v>0</v>
      </c>
      <c r="J119" s="200"/>
    </row>
    <row r="120" spans="1:10" ht="14.25">
      <c r="A120" s="171"/>
      <c r="B120" s="172"/>
      <c r="C120" s="172"/>
      <c r="D120" s="50" t="s">
        <v>50</v>
      </c>
      <c r="E120" s="49">
        <f>E116+E117+E118+E119</f>
        <v>0</v>
      </c>
      <c r="F120" s="49">
        <f>F116+F117+F118+F119</f>
        <v>0</v>
      </c>
      <c r="G120" s="49">
        <f>G116+G117+G118+G119</f>
        <v>0</v>
      </c>
      <c r="H120" s="49">
        <f t="shared" si="8"/>
        <v>0</v>
      </c>
      <c r="I120" s="49">
        <f t="shared" si="8"/>
        <v>0</v>
      </c>
      <c r="J120" s="201"/>
    </row>
    <row r="121" spans="1:10" ht="14.25">
      <c r="A121" s="143" t="s">
        <v>23</v>
      </c>
      <c r="B121" s="144"/>
      <c r="C121" s="144"/>
      <c r="D121" s="144"/>
      <c r="E121" s="144"/>
      <c r="F121" s="144"/>
      <c r="G121" s="144"/>
      <c r="H121" s="144"/>
      <c r="I121" s="144"/>
      <c r="J121" s="145"/>
    </row>
    <row r="122" spans="1:10" ht="25.5" customHeight="1">
      <c r="A122" s="133" t="s">
        <v>24</v>
      </c>
      <c r="B122" s="134"/>
      <c r="C122" s="135"/>
      <c r="D122" s="55" t="s">
        <v>75</v>
      </c>
      <c r="E122" s="34">
        <f>E21+E26+E31+E42+E53+E58+E79+E84+E68</f>
        <v>9.2</v>
      </c>
      <c r="F122" s="34">
        <f>F21+F26+F31+F42+F53+F58+F79+F84+F68</f>
        <v>9.2</v>
      </c>
      <c r="G122" s="34">
        <f>G21+G26+G31+G42+G53+G58+G79+G84+G68</f>
        <v>0</v>
      </c>
      <c r="H122" s="34">
        <f>G122-F122</f>
        <v>-9.2</v>
      </c>
      <c r="I122" s="33">
        <f>G122/F122*100</f>
        <v>0</v>
      </c>
      <c r="J122" s="149" t="s">
        <v>37</v>
      </c>
    </row>
    <row r="123" spans="1:10" ht="39">
      <c r="A123" s="136"/>
      <c r="B123" s="137"/>
      <c r="C123" s="138"/>
      <c r="D123" s="55" t="s">
        <v>3</v>
      </c>
      <c r="E123" s="34">
        <f>E22+E27+E32+E43+E54+E59+E80+E85+E69</f>
        <v>10747.7</v>
      </c>
      <c r="F123" s="34">
        <f>F22+F27+F32+F43+F54+F59+F80+F85+F69</f>
        <v>10747.7</v>
      </c>
      <c r="G123" s="34">
        <f>G22+G27+G32+G43+G54+G59+G80+G85+G69</f>
        <v>5120.1</v>
      </c>
      <c r="H123" s="34">
        <f>G123-F123</f>
        <v>-5627.6</v>
      </c>
      <c r="I123" s="33">
        <f>G123/F123*100</f>
        <v>47.63902974589912</v>
      </c>
      <c r="J123" s="147"/>
    </row>
    <row r="124" spans="1:10" ht="14.25">
      <c r="A124" s="136"/>
      <c r="B124" s="137"/>
      <c r="C124" s="138"/>
      <c r="D124" s="50" t="s">
        <v>76</v>
      </c>
      <c r="E124" s="34">
        <f>E23+E28+E33+E44+E55+E60+E81+E86+E70</f>
        <v>110199.2</v>
      </c>
      <c r="F124" s="34">
        <f>F23+F28+F33+F44+F55+F60+F81+F86+F70</f>
        <v>110199.2</v>
      </c>
      <c r="G124" s="34">
        <f>G23+G28+G33+G44+G55+G60+G81+G86+G70</f>
        <v>52014.8</v>
      </c>
      <c r="H124" s="34">
        <f>G124-F124</f>
        <v>-58184.399999999994</v>
      </c>
      <c r="I124" s="33">
        <f aca="true" t="shared" si="9" ref="I124:I131">G124/F124*100</f>
        <v>47.20070563125686</v>
      </c>
      <c r="J124" s="147"/>
    </row>
    <row r="125" spans="1:10" ht="39">
      <c r="A125" s="136"/>
      <c r="B125" s="137"/>
      <c r="C125" s="138"/>
      <c r="D125" s="50" t="s">
        <v>77</v>
      </c>
      <c r="E125" s="34">
        <f>E24+E29+E34+E45+E56+E61+E82+E87+E71</f>
        <v>11500</v>
      </c>
      <c r="F125" s="34">
        <f>F24+F29+F34+F45+F56+F61+F82+F87+F71</f>
        <v>11500</v>
      </c>
      <c r="G125" s="34">
        <f>G24+G29+G34+G45+G56+G61+G82+G87+G71</f>
        <v>4280.8</v>
      </c>
      <c r="H125" s="34">
        <f>G125-F125</f>
        <v>-7219.2</v>
      </c>
      <c r="I125" s="33">
        <f t="shared" si="9"/>
        <v>37.224347826086955</v>
      </c>
      <c r="J125" s="147"/>
    </row>
    <row r="126" spans="1:10" ht="14.25">
      <c r="A126" s="139"/>
      <c r="B126" s="140"/>
      <c r="C126" s="141"/>
      <c r="D126" s="50" t="s">
        <v>50</v>
      </c>
      <c r="E126" s="34">
        <f>E122+E123+E124+E125</f>
        <v>132456.1</v>
      </c>
      <c r="F126" s="34">
        <f>F122+F123+F124+F125</f>
        <v>132456.1</v>
      </c>
      <c r="G126" s="34">
        <f>G122+G123+G124+G125</f>
        <v>61415.700000000004</v>
      </c>
      <c r="H126" s="34">
        <f>G126-F126</f>
        <v>-71040.4</v>
      </c>
      <c r="I126" s="33">
        <f t="shared" si="9"/>
        <v>46.36683399254546</v>
      </c>
      <c r="J126" s="148"/>
    </row>
    <row r="127" spans="1:10" ht="30" customHeight="1">
      <c r="A127" s="133" t="s">
        <v>63</v>
      </c>
      <c r="B127" s="134"/>
      <c r="C127" s="135"/>
      <c r="D127" s="55" t="s">
        <v>75</v>
      </c>
      <c r="E127" s="34">
        <f aca="true" t="shared" si="10" ref="E127:G130">E63</f>
        <v>0</v>
      </c>
      <c r="F127" s="34">
        <f t="shared" si="10"/>
        <v>0</v>
      </c>
      <c r="G127" s="34">
        <f t="shared" si="10"/>
        <v>0</v>
      </c>
      <c r="H127" s="34">
        <f aca="true" t="shared" si="11" ref="H127:H136">F127-G127</f>
        <v>0</v>
      </c>
      <c r="I127" s="33">
        <v>0</v>
      </c>
      <c r="J127" s="149" t="s">
        <v>37</v>
      </c>
    </row>
    <row r="128" spans="1:10" ht="42" customHeight="1">
      <c r="A128" s="136"/>
      <c r="B128" s="137"/>
      <c r="C128" s="138"/>
      <c r="D128" s="55" t="s">
        <v>3</v>
      </c>
      <c r="E128" s="34">
        <f t="shared" si="10"/>
        <v>0</v>
      </c>
      <c r="F128" s="34">
        <f t="shared" si="10"/>
        <v>0</v>
      </c>
      <c r="G128" s="34">
        <f t="shared" si="10"/>
        <v>0</v>
      </c>
      <c r="H128" s="34">
        <f t="shared" si="11"/>
        <v>0</v>
      </c>
      <c r="I128" s="33">
        <v>0</v>
      </c>
      <c r="J128" s="147"/>
    </row>
    <row r="129" spans="1:10" ht="19.5" customHeight="1">
      <c r="A129" s="136"/>
      <c r="B129" s="137"/>
      <c r="C129" s="138"/>
      <c r="D129" s="55" t="s">
        <v>76</v>
      </c>
      <c r="E129" s="34">
        <f t="shared" si="10"/>
        <v>6430</v>
      </c>
      <c r="F129" s="34">
        <f t="shared" si="10"/>
        <v>6430</v>
      </c>
      <c r="G129" s="34">
        <f t="shared" si="10"/>
        <v>4344.6</v>
      </c>
      <c r="H129" s="34">
        <f>G129-F129</f>
        <v>-2085.3999999999996</v>
      </c>
      <c r="I129" s="33">
        <f t="shared" si="9"/>
        <v>67.56765163297047</v>
      </c>
      <c r="J129" s="147"/>
    </row>
    <row r="130" spans="1:10" ht="31.5" customHeight="1">
      <c r="A130" s="136"/>
      <c r="B130" s="137"/>
      <c r="C130" s="138"/>
      <c r="D130" s="51" t="s">
        <v>77</v>
      </c>
      <c r="E130" s="34">
        <f t="shared" si="10"/>
        <v>0</v>
      </c>
      <c r="F130" s="34">
        <f t="shared" si="10"/>
        <v>0</v>
      </c>
      <c r="G130" s="34">
        <f t="shared" si="10"/>
        <v>0</v>
      </c>
      <c r="H130" s="34">
        <f t="shared" si="11"/>
        <v>0</v>
      </c>
      <c r="I130" s="33">
        <v>0</v>
      </c>
      <c r="J130" s="147"/>
    </row>
    <row r="131" spans="1:10" ht="14.25">
      <c r="A131" s="139"/>
      <c r="B131" s="140"/>
      <c r="C131" s="141"/>
      <c r="D131" s="52" t="s">
        <v>50</v>
      </c>
      <c r="E131" s="44">
        <f>E127+E128+E129+E130</f>
        <v>6430</v>
      </c>
      <c r="F131" s="44">
        <f>F127+F128+F129+F130</f>
        <v>6430</v>
      </c>
      <c r="G131" s="44">
        <f>G127+G128+G129+G130</f>
        <v>4344.6</v>
      </c>
      <c r="H131" s="34">
        <f>G131-F131</f>
        <v>-2085.3999999999996</v>
      </c>
      <c r="I131" s="33">
        <f t="shared" si="9"/>
        <v>67.56765163297047</v>
      </c>
      <c r="J131" s="148"/>
    </row>
    <row r="132" spans="1:10" ht="30.75" customHeight="1">
      <c r="A132" s="124" t="s">
        <v>74</v>
      </c>
      <c r="B132" s="125"/>
      <c r="C132" s="126"/>
      <c r="D132" s="55" t="s">
        <v>75</v>
      </c>
      <c r="E132" s="34">
        <v>0</v>
      </c>
      <c r="F132" s="34">
        <v>0</v>
      </c>
      <c r="G132" s="34">
        <v>0</v>
      </c>
      <c r="H132" s="34">
        <f t="shared" si="11"/>
        <v>0</v>
      </c>
      <c r="I132" s="33">
        <v>0</v>
      </c>
      <c r="J132" s="149" t="s">
        <v>37</v>
      </c>
    </row>
    <row r="133" spans="1:10" ht="39" customHeight="1">
      <c r="A133" s="127"/>
      <c r="B133" s="128"/>
      <c r="C133" s="129"/>
      <c r="D133" s="55" t="s">
        <v>3</v>
      </c>
      <c r="E133" s="34">
        <v>0</v>
      </c>
      <c r="F133" s="34">
        <v>0</v>
      </c>
      <c r="G133" s="34">
        <v>0</v>
      </c>
      <c r="H133" s="34">
        <f t="shared" si="11"/>
        <v>0</v>
      </c>
      <c r="I133" s="33">
        <v>0</v>
      </c>
      <c r="J133" s="147"/>
    </row>
    <row r="134" spans="1:10" ht="23.25" customHeight="1">
      <c r="A134" s="127"/>
      <c r="B134" s="128"/>
      <c r="C134" s="129"/>
      <c r="D134" s="55" t="s">
        <v>76</v>
      </c>
      <c r="E134" s="34">
        <v>0</v>
      </c>
      <c r="F134" s="34">
        <v>0</v>
      </c>
      <c r="G134" s="34">
        <v>0</v>
      </c>
      <c r="H134" s="34">
        <f t="shared" si="11"/>
        <v>0</v>
      </c>
      <c r="I134" s="33">
        <v>0</v>
      </c>
      <c r="J134" s="147"/>
    </row>
    <row r="135" spans="1:10" ht="33" customHeight="1">
      <c r="A135" s="127"/>
      <c r="B135" s="128"/>
      <c r="C135" s="129"/>
      <c r="D135" s="55" t="s">
        <v>77</v>
      </c>
      <c r="E135" s="34">
        <v>0</v>
      </c>
      <c r="F135" s="34">
        <v>0</v>
      </c>
      <c r="G135" s="34">
        <v>0</v>
      </c>
      <c r="H135" s="34">
        <f t="shared" si="11"/>
        <v>0</v>
      </c>
      <c r="I135" s="33">
        <v>0</v>
      </c>
      <c r="J135" s="147"/>
    </row>
    <row r="136" spans="1:10" ht="15" thickBot="1">
      <c r="A136" s="130"/>
      <c r="B136" s="131"/>
      <c r="C136" s="132"/>
      <c r="D136" s="61" t="s">
        <v>50</v>
      </c>
      <c r="E136" s="36">
        <f>E132+E133+E134+E135</f>
        <v>0</v>
      </c>
      <c r="F136" s="36">
        <f>F132+F133+F134+F135</f>
        <v>0</v>
      </c>
      <c r="G136" s="36">
        <f>G132+G133+G134+G135</f>
        <v>0</v>
      </c>
      <c r="H136" s="36">
        <f t="shared" si="11"/>
        <v>0</v>
      </c>
      <c r="I136" s="41">
        <v>0</v>
      </c>
      <c r="J136" s="198"/>
    </row>
    <row r="137" spans="1:10" ht="30.75" customHeight="1">
      <c r="A137" s="150" t="s">
        <v>48</v>
      </c>
      <c r="B137" s="150"/>
      <c r="C137" s="150"/>
      <c r="D137" s="7" t="s">
        <v>42</v>
      </c>
      <c r="E137" s="18" t="s">
        <v>38</v>
      </c>
      <c r="F137" s="151" t="s">
        <v>46</v>
      </c>
      <c r="G137" s="151"/>
      <c r="H137" s="19"/>
      <c r="I137" s="157" t="s">
        <v>47</v>
      </c>
      <c r="J137" s="157"/>
    </row>
    <row r="138" spans="1:10" ht="24.75" customHeight="1">
      <c r="A138" s="10"/>
      <c r="B138" s="156" t="s">
        <v>25</v>
      </c>
      <c r="C138" s="156"/>
      <c r="D138" s="11" t="s">
        <v>28</v>
      </c>
      <c r="E138" s="1" t="s">
        <v>26</v>
      </c>
      <c r="F138" s="154" t="s">
        <v>29</v>
      </c>
      <c r="G138" s="154"/>
      <c r="H138" s="1" t="s">
        <v>26</v>
      </c>
      <c r="I138" s="142" t="s">
        <v>27</v>
      </c>
      <c r="J138" s="142"/>
    </row>
    <row r="139" spans="1:10" ht="48" customHeight="1">
      <c r="A139" s="10"/>
      <c r="B139" s="150" t="s">
        <v>30</v>
      </c>
      <c r="C139" s="150"/>
      <c r="D139" s="6" t="s">
        <v>31</v>
      </c>
      <c r="E139" s="18" t="s">
        <v>39</v>
      </c>
      <c r="F139" s="151" t="s">
        <v>83</v>
      </c>
      <c r="G139" s="155"/>
      <c r="H139" s="19"/>
      <c r="I139" s="170"/>
      <c r="J139" s="170"/>
    </row>
    <row r="140" spans="1:10" ht="15" customHeight="1">
      <c r="A140" s="9"/>
      <c r="B140" s="153" t="s">
        <v>41</v>
      </c>
      <c r="C140" s="115"/>
      <c r="D140" s="13" t="s">
        <v>28</v>
      </c>
      <c r="E140" s="1" t="s">
        <v>26</v>
      </c>
      <c r="F140" s="154" t="s">
        <v>29</v>
      </c>
      <c r="G140" s="154"/>
      <c r="H140" s="1" t="s">
        <v>26</v>
      </c>
      <c r="I140" s="142" t="s">
        <v>27</v>
      </c>
      <c r="J140" s="142"/>
    </row>
    <row r="141" spans="1:10" ht="1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 ht="14.25">
      <c r="A142" s="9"/>
      <c r="B142" s="152" t="s">
        <v>36</v>
      </c>
      <c r="C142" s="152"/>
      <c r="D142" s="152"/>
      <c r="E142" s="152"/>
      <c r="F142" s="152"/>
      <c r="G142" s="9"/>
      <c r="H142" s="9"/>
      <c r="I142" s="9"/>
      <c r="J142" s="9"/>
    </row>
    <row r="143" spans="1:10" ht="26.25" customHeight="1">
      <c r="A143" s="9"/>
      <c r="B143" s="9"/>
      <c r="C143" s="9"/>
      <c r="D143" s="9"/>
      <c r="E143" s="9"/>
      <c r="F143" s="17"/>
      <c r="G143" s="9"/>
      <c r="H143" s="9"/>
      <c r="I143" s="9"/>
      <c r="J143" s="9"/>
    </row>
    <row r="144" spans="1:10" ht="14.2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4.25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 ht="14.25">
      <c r="A146" s="9"/>
      <c r="B146" s="9"/>
      <c r="C146" s="9"/>
      <c r="D146" s="9"/>
      <c r="E146" s="9"/>
      <c r="F146" s="9"/>
      <c r="G146" s="9"/>
      <c r="H146" s="9"/>
      <c r="I146" s="9"/>
      <c r="J146" s="9"/>
    </row>
  </sheetData>
  <sheetProtection/>
  <mergeCells count="98">
    <mergeCell ref="J47:J51"/>
    <mergeCell ref="J53:J57"/>
    <mergeCell ref="J116:J120"/>
    <mergeCell ref="J122:J126"/>
    <mergeCell ref="J127:J131"/>
    <mergeCell ref="J132:J136"/>
    <mergeCell ref="J58:J62"/>
    <mergeCell ref="J63:J67"/>
    <mergeCell ref="J68:J72"/>
    <mergeCell ref="J73:J77"/>
    <mergeCell ref="J79:J83"/>
    <mergeCell ref="J84:J104"/>
    <mergeCell ref="A18:J18"/>
    <mergeCell ref="B14:B16"/>
    <mergeCell ref="J26:J30"/>
    <mergeCell ref="J31:J35"/>
    <mergeCell ref="J36:J40"/>
    <mergeCell ref="J42:J46"/>
    <mergeCell ref="C14:C16"/>
    <mergeCell ref="D14:D16"/>
    <mergeCell ref="C26:C30"/>
    <mergeCell ref="A31:A35"/>
    <mergeCell ref="C68:C72"/>
    <mergeCell ref="A11:E11"/>
    <mergeCell ref="A42:A46"/>
    <mergeCell ref="A52:J52"/>
    <mergeCell ref="A13:J13"/>
    <mergeCell ref="C53:C57"/>
    <mergeCell ref="C58:C62"/>
    <mergeCell ref="A36:C40"/>
    <mergeCell ref="A122:C126"/>
    <mergeCell ref="A110:C114"/>
    <mergeCell ref="A63:A67"/>
    <mergeCell ref="H14:I14"/>
    <mergeCell ref="J14:J16"/>
    <mergeCell ref="B58:B62"/>
    <mergeCell ref="A115:J115"/>
    <mergeCell ref="B63:B67"/>
    <mergeCell ref="C79:C83"/>
    <mergeCell ref="A84:A104"/>
    <mergeCell ref="I140:J140"/>
    <mergeCell ref="I137:J137"/>
    <mergeCell ref="A9:J9"/>
    <mergeCell ref="A10:J10"/>
    <mergeCell ref="A12:J12"/>
    <mergeCell ref="A73:C77"/>
    <mergeCell ref="A68:A72"/>
    <mergeCell ref="B68:B72"/>
    <mergeCell ref="I139:J139"/>
    <mergeCell ref="A116:C120"/>
    <mergeCell ref="F137:G137"/>
    <mergeCell ref="B142:F142"/>
    <mergeCell ref="B140:C140"/>
    <mergeCell ref="F140:G140"/>
    <mergeCell ref="B139:C139"/>
    <mergeCell ref="F139:G139"/>
    <mergeCell ref="B138:C138"/>
    <mergeCell ref="F138:G138"/>
    <mergeCell ref="J21:J25"/>
    <mergeCell ref="A132:C136"/>
    <mergeCell ref="A127:C131"/>
    <mergeCell ref="B84:B104"/>
    <mergeCell ref="C84:C104"/>
    <mergeCell ref="I138:J138"/>
    <mergeCell ref="A121:J121"/>
    <mergeCell ref="J105:J109"/>
    <mergeCell ref="J110:J114"/>
    <mergeCell ref="A137:C137"/>
    <mergeCell ref="A53:A57"/>
    <mergeCell ref="B53:B57"/>
    <mergeCell ref="A5:J5"/>
    <mergeCell ref="A6:J6"/>
    <mergeCell ref="A8:I8"/>
    <mergeCell ref="A14:A16"/>
    <mergeCell ref="A21:A25"/>
    <mergeCell ref="B21:B25"/>
    <mergeCell ref="E14:E16"/>
    <mergeCell ref="F14:F16"/>
    <mergeCell ref="B42:B46"/>
    <mergeCell ref="C42:C46"/>
    <mergeCell ref="A78:J78"/>
    <mergeCell ref="I2:J2"/>
    <mergeCell ref="I3:J3"/>
    <mergeCell ref="A19:J19"/>
    <mergeCell ref="A20:J20"/>
    <mergeCell ref="G14:G16"/>
    <mergeCell ref="C21:C25"/>
    <mergeCell ref="A47:C51"/>
    <mergeCell ref="A26:A30"/>
    <mergeCell ref="B26:B30"/>
    <mergeCell ref="A105:C109"/>
    <mergeCell ref="B79:B83"/>
    <mergeCell ref="A79:A83"/>
    <mergeCell ref="A58:A62"/>
    <mergeCell ref="C63:C67"/>
    <mergeCell ref="B31:B35"/>
    <mergeCell ref="C31:C35"/>
    <mergeCell ref="A41:J41"/>
  </mergeCells>
  <printOptions/>
  <pageMargins left="0.5118110236220472" right="0.31496062992125984" top="0.7480314960629921" bottom="0.5511811023622047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2016-07-12T12:19:43Z</dcterms:modified>
  <cp:category/>
  <cp:version/>
  <cp:contentType/>
  <cp:contentStatus/>
</cp:coreProperties>
</file>