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79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<sst xmlns="http://schemas.openxmlformats.org/spreadsheetml/2006/main" count="29" uniqueCount="29">
  <si>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сумма, руб.</t>
  </si>
  <si>
    <t>Ед. измер.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</si>
  <si>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</si>
  <si>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</si>
  <si>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</si>
  <si>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</si>
  <si>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</si>
  <si>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</si>
  <si>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Средняя стоимость, руб</t>
  </si>
  <si>
    <t>Оказание охранных услуг с использованием средств тревожной сигнализации, согласно технического задания (приложение к обоснованию начальной (максимальной) цены контракта).</t>
  </si>
  <si>
    <t>Наименование органа местного самоуправления и (или) его структурного подразделения</t>
  </si>
  <si>
    <t>Архив (ул. Железнодорожная, д.43/1)</t>
  </si>
  <si>
    <t xml:space="preserve">IV. Обоснование начальной (максимальной) цены  контракта на оказание охранных услуг с использованием средств тревожной сигнализации </t>
  </si>
  <si>
    <t>Администрация города Югорска (ул. 40 лет Победы, ул. Механизаторов, д.22)</t>
  </si>
  <si>
    <t>3*-  Муниципальный контракт № 01873000058190004280001 от 27.01.2020 (номер реестровой записи 3862200236820000004)</t>
  </si>
  <si>
    <t>1*</t>
  </si>
  <si>
    <t xml:space="preserve">2* </t>
  </si>
  <si>
    <t>Месяц</t>
  </si>
  <si>
    <t>1*- КП от 06.11.2020 № 61</t>
  </si>
  <si>
    <t>3*</t>
  </si>
  <si>
    <t>2*</t>
  </si>
  <si>
    <t>1* (с применением коэффициента уровня инфляции, декабрь 2022 г к декабрю 2021 г)</t>
  </si>
  <si>
    <t>3* (с применением уровня инфляции 3,7 % (декабрь 2021 года к декабрю 2020 года); с применением коэффициента уровня инфляции 4%, (декабрь 2022 г к декабрю 2021 г)</t>
  </si>
  <si>
    <t>Средняя цена за месяц, руб.</t>
  </si>
  <si>
    <t>Начальная (максимальная) цена, руб.</t>
  </si>
  <si>
    <t>Итого начальная (максимальная) цена контракта: 22 083  (двадцать две тысячи восемьдесят три ) рубля 24 копейки.</t>
  </si>
  <si>
    <t xml:space="preserve">Данный расчет на оказание охранных услуг с использованием средств тревожной сигнализации  произведен на основании ценовой информации. В качестве источников ценовой информации использованы цены коммерческих предложений и цены ранее исполненного муниципального контракта с учетом уровня инфляции, который определен на основании: Федерального закона «О Федеральном бюджете на 2019 год и на плановый 2020 и 2021 годов» от 29.11.2018 № 459-ФЗ, Федерального закона от 5 декабря 2017 г. N 362-ФЗ "О федеральном бюджете на 2018 год и на плановый период 2019 и 2020 годов", Федерального закона «О Федеральном бюджете на 2021 год и на плановый 2022 и 2023 годов» от 08.12.2020 № 385-ФЗ. </t>
  </si>
  <si>
    <t>2*- КП от 18.08.2021 № 23</t>
  </si>
  <si>
    <t>Гл. эксперт М. 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</si>
</sst>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33" borderId="0" xfId="0" applyFont="1" applyFill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16" xfId="0" applyFont="1" applyBorder="1" applyAlignment="1" quotePrefix="1">
      <alignment horizontal="left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1">
      <selection activeCell="A24" sqref="A24"/>
    </sheetView>
  </sheetViews>
  <sheetFormatPr defaultColWidth="9.00390625" defaultRowHeight="12.75"/>
  <cols>
    <col min="1" max="1" width="13.25390625" style="0" customWidth="1"/>
    <col min="2" max="2" width="16.375" style="0" customWidth="1"/>
    <col min="3" max="3" width="19.7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9.75390625" style="0" customWidth="1"/>
    <col min="10" max="10" width="10.125" style="0" customWidth="1"/>
    <col min="11" max="11" width="10.00390625" style="0" customWidth="1"/>
    <col min="12" max="12" width="13.75390625" style="0" customWidth="1"/>
    <col min="13" max="13" width="10.125" style="0" customWidth="1"/>
    <col min="14" max="14" width="18.125" style="0" customWidth="1"/>
    <col min="15" max="15" width="17.375" style="0" customWidth="1"/>
    <col min="16" max="16" width="15.75390625" style="0" customWidth="1"/>
  </cols>
  <sheetData>
    <row r="1" spans="1:16" s="1" customFormat="1" ht="40.5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1" customFormat="1" ht="15.75">
      <c r="A2" s="40" t="s">
        <v>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0"/>
      <c r="P2" s="2"/>
    </row>
    <row r="3" spans="1:16" s="1" customFormat="1" ht="17.25" customHeight="1">
      <c r="A3" s="41" t="s">
        <v>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s="1" customFormat="1" ht="16.5" customHeight="1">
      <c r="A4" s="43" t="s">
        <v>2</v>
      </c>
      <c r="B4" s="44"/>
      <c r="C4" s="50" t="s">
        <v>10</v>
      </c>
      <c r="D4" s="49" t="s">
        <v>1</v>
      </c>
      <c r="E4" s="49" t="s">
        <v>7</v>
      </c>
      <c r="F4" s="49"/>
      <c r="G4" s="49"/>
      <c r="H4" s="49"/>
      <c r="I4" s="57"/>
      <c r="J4" s="57"/>
      <c r="K4" s="57"/>
      <c r="L4" s="57"/>
      <c r="M4" s="57"/>
      <c r="N4" s="57"/>
      <c r="O4" s="23"/>
      <c r="P4" s="50" t="s">
        <v>24</v>
      </c>
    </row>
    <row r="5" spans="1:16" s="1" customFormat="1" ht="208.5" customHeight="1">
      <c r="A5" s="45"/>
      <c r="B5" s="46"/>
      <c r="C5" s="51"/>
      <c r="D5" s="49"/>
      <c r="E5" s="49"/>
      <c r="F5" s="49"/>
      <c r="G5" s="49"/>
      <c r="H5" s="49"/>
      <c r="I5" s="7" t="s">
        <v>15</v>
      </c>
      <c r="J5" s="7" t="s">
        <v>16</v>
      </c>
      <c r="K5" s="7" t="s">
        <v>19</v>
      </c>
      <c r="L5" s="7" t="s">
        <v>21</v>
      </c>
      <c r="M5" s="7" t="s">
        <v>20</v>
      </c>
      <c r="N5" s="7" t="s">
        <v>22</v>
      </c>
      <c r="O5" s="21" t="s">
        <v>23</v>
      </c>
      <c r="P5" s="52"/>
    </row>
    <row r="6" spans="1:16" s="1" customFormat="1" ht="23.25" customHeight="1">
      <c r="A6" s="47"/>
      <c r="B6" s="48"/>
      <c r="C6" s="52"/>
      <c r="D6" s="49"/>
      <c r="E6" s="49"/>
      <c r="F6" s="49"/>
      <c r="G6" s="49"/>
      <c r="H6" s="49"/>
      <c r="I6" s="58"/>
      <c r="J6" s="58"/>
      <c r="K6" s="58"/>
      <c r="L6" s="58"/>
      <c r="M6" s="58"/>
      <c r="N6" s="58"/>
      <c r="O6" s="24"/>
      <c r="P6" s="6" t="s">
        <v>0</v>
      </c>
    </row>
    <row r="7" spans="1:16" s="1" customFormat="1" ht="12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1" customFormat="1" ht="93" customHeight="1">
      <c r="A8" s="59" t="s">
        <v>9</v>
      </c>
      <c r="B8" s="60"/>
      <c r="C8" s="7" t="s">
        <v>13</v>
      </c>
      <c r="D8" s="63" t="s">
        <v>17</v>
      </c>
      <c r="E8" s="65">
        <v>12</v>
      </c>
      <c r="F8" s="66"/>
      <c r="G8" s="53"/>
      <c r="H8" s="54"/>
      <c r="I8" s="10">
        <v>900</v>
      </c>
      <c r="J8" s="10">
        <v>850</v>
      </c>
      <c r="K8" s="10">
        <v>774.68</v>
      </c>
      <c r="L8" s="10">
        <f>I8*1.04</f>
        <v>936</v>
      </c>
      <c r="M8" s="10">
        <v>850</v>
      </c>
      <c r="N8" s="10">
        <f>K8*1.037*1.04</f>
        <v>835.4768863999999</v>
      </c>
      <c r="O8" s="10">
        <f>ROUND((L8+M8+N8)/3,2)</f>
        <v>873.83</v>
      </c>
      <c r="P8" s="10">
        <f>O8*E8</f>
        <v>10485.960000000001</v>
      </c>
    </row>
    <row r="9" spans="1:16" s="1" customFormat="1" ht="48.75" customHeight="1">
      <c r="A9" s="61"/>
      <c r="B9" s="62"/>
      <c r="C9" s="7" t="s">
        <v>11</v>
      </c>
      <c r="D9" s="64"/>
      <c r="E9" s="67"/>
      <c r="F9" s="68"/>
      <c r="G9" s="8"/>
      <c r="H9" s="9"/>
      <c r="I9" s="10">
        <v>1000</v>
      </c>
      <c r="J9" s="10">
        <v>980</v>
      </c>
      <c r="K9" s="10">
        <v>815.32</v>
      </c>
      <c r="L9" s="10">
        <f>I9*1.04</f>
        <v>1040</v>
      </c>
      <c r="M9" s="10">
        <v>980</v>
      </c>
      <c r="N9" s="10">
        <f>K9*1.037*1.04</f>
        <v>879.3063136000001</v>
      </c>
      <c r="O9" s="10">
        <f>ROUND((L9+M9+N9)/3,2)</f>
        <v>966.44</v>
      </c>
      <c r="P9" s="10">
        <f>O9*E8</f>
        <v>11597.28</v>
      </c>
    </row>
    <row r="10" spans="1:16" s="1" customFormat="1" ht="17.25" customHeight="1">
      <c r="A10" s="69"/>
      <c r="B10" s="70"/>
      <c r="C10" s="15"/>
      <c r="D10" s="18"/>
      <c r="E10" s="25"/>
      <c r="F10" s="26"/>
      <c r="G10" s="8"/>
      <c r="H10" s="9"/>
      <c r="I10" s="10"/>
      <c r="J10" s="10"/>
      <c r="K10" s="10"/>
      <c r="L10" s="10"/>
      <c r="M10" s="10"/>
      <c r="N10" s="10"/>
      <c r="O10" s="10"/>
      <c r="P10" s="10"/>
    </row>
    <row r="11" spans="1:16" s="1" customFormat="1" ht="20.25" customHeight="1">
      <c r="A11" s="30" t="s">
        <v>8</v>
      </c>
      <c r="B11" s="31"/>
      <c r="C11" s="16"/>
      <c r="D11" s="8"/>
      <c r="E11" s="32"/>
      <c r="F11" s="33"/>
      <c r="G11" s="8"/>
      <c r="H11" s="9"/>
      <c r="I11" s="11">
        <f aca="true" t="shared" si="0" ref="I11:N11">I8+I9</f>
        <v>1900</v>
      </c>
      <c r="J11" s="11">
        <f t="shared" si="0"/>
        <v>1830</v>
      </c>
      <c r="K11" s="11">
        <f t="shared" si="0"/>
        <v>1590</v>
      </c>
      <c r="L11" s="11">
        <f t="shared" si="0"/>
        <v>1976</v>
      </c>
      <c r="M11" s="11">
        <f t="shared" si="0"/>
        <v>1830</v>
      </c>
      <c r="N11" s="11">
        <f t="shared" si="0"/>
        <v>1714.7831999999999</v>
      </c>
      <c r="O11" s="11"/>
      <c r="P11" s="11"/>
    </row>
    <row r="12" spans="1:16" s="1" customFormat="1" ht="30" customHeight="1">
      <c r="A12" s="34" t="s">
        <v>3</v>
      </c>
      <c r="B12" s="35"/>
      <c r="C12" s="17"/>
      <c r="D12" s="3"/>
      <c r="E12" s="36"/>
      <c r="F12" s="37"/>
      <c r="G12" s="36"/>
      <c r="H12" s="37"/>
      <c r="I12" s="5"/>
      <c r="J12" s="5"/>
      <c r="K12" s="5"/>
      <c r="L12" s="5"/>
      <c r="M12" s="5"/>
      <c r="N12" s="5"/>
      <c r="O12" s="5"/>
      <c r="P12" s="11">
        <f>ROUND((P9+P8),2)</f>
        <v>22083.24</v>
      </c>
    </row>
    <row r="13" spans="1:16" s="1" customFormat="1" ht="39" customHeight="1">
      <c r="A13" s="55" t="s">
        <v>25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6" s="1" customFormat="1" ht="15.75" customHeight="1">
      <c r="A14" s="19" t="s">
        <v>18</v>
      </c>
      <c r="B14" s="4"/>
      <c r="C14" s="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1" customFormat="1" ht="13.5" customHeight="1">
      <c r="A15" s="19" t="s">
        <v>27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"/>
    </row>
    <row r="16" spans="1:16" s="1" customFormat="1" ht="36" customHeight="1" hidden="1">
      <c r="A16" s="27"/>
      <c r="B16" s="27"/>
      <c r="C16" s="27"/>
      <c r="D16" s="27"/>
      <c r="E16" s="27"/>
      <c r="F16" s="27"/>
      <c r="G16" s="27"/>
      <c r="H16" s="27"/>
      <c r="I16" s="28"/>
      <c r="J16" s="28"/>
      <c r="K16" s="28"/>
      <c r="L16" s="28"/>
      <c r="M16" s="28"/>
      <c r="N16" s="28"/>
      <c r="O16" s="22"/>
      <c r="P16" s="2"/>
    </row>
    <row r="17" spans="1:16" s="1" customFormat="1" ht="15" customHeight="1">
      <c r="A17" s="19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</row>
    <row r="18" spans="2:3" ht="6" customHeight="1">
      <c r="B18" s="1"/>
      <c r="C18" s="1"/>
    </row>
    <row r="19" spans="1:16" ht="83.25" customHeight="1">
      <c r="A19" s="38" t="s">
        <v>26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8.2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75">
      <c r="A21" s="29" t="s">
        <v>28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3" ht="15.75">
      <c r="A22" s="2" t="s">
        <v>4</v>
      </c>
      <c r="B22" s="1"/>
      <c r="C22" s="1"/>
    </row>
    <row r="23" spans="1:3" ht="12.75" customHeight="1">
      <c r="A23" s="12">
        <v>44484</v>
      </c>
      <c r="B23" s="1"/>
      <c r="C23" s="1"/>
    </row>
    <row r="24" spans="2:3" ht="12.75">
      <c r="B24" s="1"/>
      <c r="C24" s="1"/>
    </row>
  </sheetData>
  <sheetProtection/>
  <mergeCells count="25">
    <mergeCell ref="G8:H8"/>
    <mergeCell ref="A13:P13"/>
    <mergeCell ref="I4:N4"/>
    <mergeCell ref="I6:N6"/>
    <mergeCell ref="P4:P5"/>
    <mergeCell ref="E4:H6"/>
    <mergeCell ref="A8:B9"/>
    <mergeCell ref="D8:D9"/>
    <mergeCell ref="E8:F9"/>
    <mergeCell ref="A10:B10"/>
    <mergeCell ref="A1:P1"/>
    <mergeCell ref="A2:N2"/>
    <mergeCell ref="A3:P3"/>
    <mergeCell ref="A4:B6"/>
    <mergeCell ref="D4:D6"/>
    <mergeCell ref="C4:C6"/>
    <mergeCell ref="E10:F10"/>
    <mergeCell ref="A16:N16"/>
    <mergeCell ref="A21:P21"/>
    <mergeCell ref="A11:B11"/>
    <mergeCell ref="E11:F11"/>
    <mergeCell ref="A12:B12"/>
    <mergeCell ref="E12:F12"/>
    <mergeCell ref="G12:H12"/>
    <mergeCell ref="A19:P19"/>
  </mergeCells>
  <printOptions/>
  <pageMargins left="0.3937007874015748" right="0.3937007874015748" top="0.31" bottom="0.2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2021-10-15T06:03:53Z</cp:lastPrinted>
  <dcterms:created xsi:type="dcterms:W3CDTF">2009-12-09T07:16:31Z</dcterms:created>
  <dcterms:modified xsi:type="dcterms:W3CDTF">2021-10-15T06:05:02Z</dcterms:modified>
  <cp:category/>
  <cp:version/>
  <cp:contentType/>
  <cp:contentStatus/>
</cp:coreProperties>
</file>