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firstSheet="1" activeTab="1"/>
  </bookViews>
  <sheets>
    <sheet name="Лист1" sheetId="1" state="hidden" r:id="rId1"/>
    <sheet name="Лист2" sheetId="2" r:id="rId2"/>
    <sheet name="Лист3" sheetId="3" state="hidden" r:id="rId3"/>
    <sheet name="Лист4" sheetId="4" r:id="rId4"/>
  </sheets>
  <calcPr calcId="145621"/>
</workbook>
</file>

<file path=xl/calcChain.xml><?xml version="1.0" encoding="utf-8"?>
<calcChain xmlns="http://schemas.openxmlformats.org/spreadsheetml/2006/main">
  <c r="F69" i="2" l="1"/>
  <c r="F49" i="2"/>
  <c r="F50" i="2"/>
  <c r="F28" i="2"/>
  <c r="G75" i="2" l="1"/>
  <c r="F75" i="2"/>
  <c r="E75" i="2"/>
  <c r="H73" i="2"/>
  <c r="H75" i="2" s="1"/>
  <c r="I72" i="2"/>
  <c r="I75" i="2" s="1"/>
  <c r="H72" i="2"/>
  <c r="G51" i="2" l="1"/>
  <c r="G70" i="2" s="1"/>
  <c r="F51" i="2"/>
  <c r="F70" i="2" s="1"/>
  <c r="E51" i="2"/>
  <c r="E70" i="2" s="1"/>
  <c r="I35" i="2"/>
  <c r="I51" i="2" s="1"/>
  <c r="I70" i="2" s="1"/>
  <c r="H35" i="2"/>
  <c r="H51" i="2" s="1"/>
  <c r="H70" i="2" s="1"/>
  <c r="G47" i="2"/>
  <c r="F47" i="2"/>
  <c r="E47" i="2"/>
  <c r="F25" i="2"/>
  <c r="E25" i="2"/>
  <c r="E28" i="2" s="1"/>
  <c r="G68" i="2" l="1"/>
  <c r="F68" i="2"/>
  <c r="E68" i="2"/>
  <c r="F71" i="2"/>
  <c r="G81" i="2"/>
  <c r="F82" i="2"/>
  <c r="H82" i="2" s="1"/>
  <c r="H81" i="2" s="1"/>
  <c r="E82" i="2"/>
  <c r="G46" i="2"/>
  <c r="G48" i="2" s="1"/>
  <c r="F46" i="2"/>
  <c r="F48" i="2" s="1"/>
  <c r="E46" i="2"/>
  <c r="E48" i="2" s="1"/>
  <c r="E49" i="2" s="1"/>
  <c r="F27" i="2"/>
  <c r="E27" i="2"/>
  <c r="I68" i="2"/>
  <c r="H22" i="2"/>
  <c r="H68" i="2" s="1"/>
  <c r="H21" i="2"/>
  <c r="H42" i="2"/>
  <c r="I42" i="2"/>
  <c r="G27" i="2"/>
  <c r="G64" i="2"/>
  <c r="H64" i="2" s="1"/>
  <c r="E66" i="2"/>
  <c r="F66" i="2"/>
  <c r="I27" i="2" l="1"/>
  <c r="H46" i="2"/>
  <c r="H48" i="2" s="1"/>
  <c r="H47" i="2"/>
  <c r="H49" i="2" s="1"/>
  <c r="I46" i="2"/>
  <c r="I48" i="2" s="1"/>
  <c r="I47" i="2"/>
  <c r="G49" i="2"/>
  <c r="H27" i="2"/>
  <c r="I64" i="2"/>
  <c r="I17" i="2"/>
  <c r="I31" i="2"/>
  <c r="I30" i="2"/>
  <c r="I26" i="2"/>
  <c r="I20" i="2"/>
  <c r="I16" i="2"/>
  <c r="I49" i="2" l="1"/>
  <c r="F80" i="2"/>
  <c r="E80" i="2"/>
  <c r="H23" i="2"/>
  <c r="I67" i="3"/>
  <c r="H67" i="3"/>
  <c r="G67" i="3"/>
  <c r="F67" i="3"/>
  <c r="G62" i="3"/>
  <c r="F62" i="3"/>
  <c r="I62" i="3" s="1"/>
  <c r="I60" i="3"/>
  <c r="H60" i="3"/>
  <c r="H62" i="3" s="1"/>
  <c r="H59" i="3"/>
  <c r="I57" i="3"/>
  <c r="G57" i="3"/>
  <c r="H57" i="3" s="1"/>
  <c r="I55" i="3"/>
  <c r="H55" i="3"/>
  <c r="G52" i="3"/>
  <c r="F52" i="3"/>
  <c r="I52" i="3" s="1"/>
  <c r="I50" i="3"/>
  <c r="H50" i="3"/>
  <c r="I49" i="3"/>
  <c r="H49" i="3"/>
  <c r="F47" i="3"/>
  <c r="E47" i="3"/>
  <c r="G46" i="3"/>
  <c r="I46" i="3" s="1"/>
  <c r="I47" i="3" s="1"/>
  <c r="I45" i="3"/>
  <c r="H45" i="3"/>
  <c r="I44" i="3"/>
  <c r="F35" i="3"/>
  <c r="G33" i="3"/>
  <c r="I31" i="3"/>
  <c r="G31" i="3"/>
  <c r="G35" i="3" s="1"/>
  <c r="H35" i="3" s="1"/>
  <c r="F31" i="3"/>
  <c r="E31" i="3"/>
  <c r="E35" i="3" s="1"/>
  <c r="G30" i="3"/>
  <c r="G34" i="3" s="1"/>
  <c r="F30" i="3"/>
  <c r="E30" i="3"/>
  <c r="E34" i="3" s="1"/>
  <c r="I27" i="3"/>
  <c r="H27" i="3"/>
  <c r="H31" i="3" s="1"/>
  <c r="H34" i="3" s="1"/>
  <c r="I26" i="3"/>
  <c r="H26" i="3"/>
  <c r="H30" i="3" s="1"/>
  <c r="F24" i="3"/>
  <c r="G22" i="3"/>
  <c r="I22" i="3" s="1"/>
  <c r="F22" i="3"/>
  <c r="F34" i="3" s="1"/>
  <c r="E22" i="3"/>
  <c r="E24" i="3" s="1"/>
  <c r="G21" i="3"/>
  <c r="F21" i="3"/>
  <c r="F33" i="3" s="1"/>
  <c r="I19" i="3"/>
  <c r="I21" i="3" s="1"/>
  <c r="H19" i="3"/>
  <c r="H21" i="3" s="1"/>
  <c r="H18" i="3"/>
  <c r="H17" i="3"/>
  <c r="I16" i="3"/>
  <c r="H16" i="3"/>
  <c r="G28" i="2"/>
  <c r="G25" i="2" s="1"/>
  <c r="H20" i="2"/>
  <c r="H16" i="2"/>
  <c r="I86" i="2"/>
  <c r="H86" i="2"/>
  <c r="G86" i="2"/>
  <c r="F86" i="2"/>
  <c r="G80" i="2"/>
  <c r="I78" i="2"/>
  <c r="H78" i="2"/>
  <c r="G34" i="2"/>
  <c r="F34" i="2"/>
  <c r="F36" i="2" s="1"/>
  <c r="E34" i="2"/>
  <c r="H31" i="2"/>
  <c r="H44" i="2" s="1"/>
  <c r="H30" i="2"/>
  <c r="H34" i="2" s="1"/>
  <c r="H36" i="2" s="1"/>
  <c r="H19" i="2"/>
  <c r="H18" i="2"/>
  <c r="H17" i="2"/>
  <c r="E36" i="2" l="1"/>
  <c r="E69" i="2"/>
  <c r="E71" i="2" s="1"/>
  <c r="G50" i="2"/>
  <c r="G36" i="2"/>
  <c r="G65" i="2" s="1"/>
  <c r="G66" i="2" s="1"/>
  <c r="G69" i="2"/>
  <c r="G71" i="2" s="1"/>
  <c r="E50" i="2"/>
  <c r="H69" i="2"/>
  <c r="H71" i="2" s="1"/>
  <c r="F39" i="2"/>
  <c r="F45" i="2" s="1"/>
  <c r="E39" i="2"/>
  <c r="E45" i="2" s="1"/>
  <c r="E38" i="2"/>
  <c r="F38" i="2"/>
  <c r="I34" i="2"/>
  <c r="I36" i="2" s="1"/>
  <c r="I82" i="2"/>
  <c r="I81" i="2" s="1"/>
  <c r="H80" i="2"/>
  <c r="I25" i="2"/>
  <c r="H33" i="3"/>
  <c r="I33" i="3"/>
  <c r="H22" i="3"/>
  <c r="G24" i="3"/>
  <c r="H24" i="3" s="1"/>
  <c r="I24" i="3" s="1"/>
  <c r="H46" i="3"/>
  <c r="G47" i="3"/>
  <c r="H47" i="3" s="1"/>
  <c r="H52" i="3"/>
  <c r="I80" i="2"/>
  <c r="H28" i="2"/>
  <c r="G39" i="2" l="1"/>
  <c r="G45" i="2" s="1"/>
  <c r="I45" i="2" s="1"/>
  <c r="G38" i="2"/>
  <c r="G44" i="2" s="1"/>
  <c r="E40" i="2"/>
  <c r="I28" i="2"/>
  <c r="I50" i="2"/>
  <c r="H65" i="2"/>
  <c r="G52" i="2"/>
  <c r="I69" i="2"/>
  <c r="I71" i="2" s="1"/>
  <c r="H38" i="2"/>
  <c r="F40" i="2"/>
  <c r="F52" i="2"/>
  <c r="I39" i="2"/>
  <c r="I38" i="2"/>
  <c r="I65" i="2"/>
  <c r="E52" i="2"/>
  <c r="H45" i="2"/>
  <c r="F44" i="2"/>
  <c r="H66" i="2"/>
  <c r="I66" i="2"/>
  <c r="H25" i="2"/>
  <c r="G40" i="2" l="1"/>
  <c r="H40" i="2" s="1"/>
  <c r="H39" i="2"/>
  <c r="H50" i="2"/>
  <c r="H52" i="2" s="1"/>
  <c r="I40" i="2"/>
  <c r="I44" i="2"/>
  <c r="I52" i="2"/>
  <c r="H53" i="1"/>
  <c r="H48" i="1"/>
  <c r="H43" i="1"/>
  <c r="H25" i="1"/>
  <c r="H24" i="1"/>
  <c r="H16" i="1"/>
  <c r="I43" i="1" l="1"/>
  <c r="I25" i="1"/>
  <c r="I24" i="1"/>
  <c r="I16" i="1"/>
  <c r="F21" i="1"/>
  <c r="E21" i="1"/>
  <c r="G28" i="1" l="1"/>
  <c r="H18" i="1"/>
  <c r="H17" i="1"/>
  <c r="G21" i="1"/>
  <c r="G55" i="1"/>
  <c r="F55" i="1"/>
  <c r="E55" i="1"/>
  <c r="F45" i="1"/>
  <c r="G50" i="1"/>
  <c r="H50" i="1" s="1"/>
  <c r="G29" i="1"/>
  <c r="G44" i="1" s="1"/>
  <c r="H44" i="1" s="1"/>
  <c r="F29" i="1"/>
  <c r="F33" i="1" s="1"/>
  <c r="E29" i="1"/>
  <c r="E33" i="1" s="1"/>
  <c r="F28" i="1"/>
  <c r="E28" i="1"/>
  <c r="I53" i="1"/>
  <c r="I48" i="1"/>
  <c r="I29" i="1"/>
  <c r="I33" i="1" s="1"/>
  <c r="H55" i="1"/>
  <c r="H28" i="1"/>
  <c r="H29" i="1"/>
  <c r="I21" i="1" l="1"/>
  <c r="H21" i="1"/>
  <c r="I44" i="1"/>
  <c r="H32" i="1"/>
  <c r="G33" i="1"/>
  <c r="H33" i="1" s="1"/>
  <c r="I55" i="1"/>
  <c r="F32" i="1"/>
  <c r="E32" i="1"/>
  <c r="G32" i="1"/>
  <c r="I50" i="1"/>
  <c r="E45" i="1"/>
  <c r="G45" i="1" l="1"/>
  <c r="H45" i="1" s="1"/>
  <c r="E44" i="2" l="1"/>
</calcChain>
</file>

<file path=xl/sharedStrings.xml><?xml version="1.0" encoding="utf-8"?>
<sst xmlns="http://schemas.openxmlformats.org/spreadsheetml/2006/main" count="552" uniqueCount="131">
  <si>
    <t xml:space="preserve">Отчет </t>
  </si>
  <si>
    <t>об исполнении муниципальной программы</t>
  </si>
  <si>
    <t xml:space="preserve">                           (наименование программы)</t>
  </si>
  <si>
    <t xml:space="preserve">                  </t>
  </si>
  <si>
    <t>№</t>
  </si>
  <si>
    <t>Источники финансирования</t>
  </si>
  <si>
    <t>Отклонение</t>
  </si>
  <si>
    <t>Абсолютное значение</t>
  </si>
  <si>
    <t>Итого по задаче 1, в том числе:</t>
  </si>
  <si>
    <t>федеральный бюджет</t>
  </si>
  <si>
    <t>Х</t>
  </si>
  <si>
    <t>бюджет автономного округа</t>
  </si>
  <si>
    <t>местный бюджет</t>
  </si>
  <si>
    <t>иные внебюджетные источники</t>
  </si>
  <si>
    <t>в том числе:</t>
  </si>
  <si>
    <t>Итого:</t>
  </si>
  <si>
    <t>________________________    ____________________/_____________          ___________________________/________________/______________</t>
  </si>
  <si>
    <t>1.1</t>
  </si>
  <si>
    <t>по</t>
  </si>
  <si>
    <t>состоянию на</t>
  </si>
  <si>
    <t>ВСЕГО ПО МУНИЦИПАЛЬНОЙ ПРОГРАММЕ,
в том числе</t>
  </si>
  <si>
    <t xml:space="preserve">                                                                                                                                                                                                     составление формы)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</si>
  <si>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составление формы)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</si>
  <si>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составление формы)</t>
  </si>
  <si>
    <t xml:space="preserve">          (соисполнитель 1)                                        (ФИО руководителя)                   (подпись)                               (ФИО исполнителя, ответственного за                (подпись)                              (телефон)    </t>
  </si>
  <si>
    <t xml:space="preserve">         (ответственный исполнитель)                       (ФИО руководителя)                    (подпись)                              (ФИО исполнителя, ответственного за              (подпись)                              (телефон)</t>
  </si>
  <si>
    <t>Цель: Сохранение благоприятной окружающей среды в интересах настоящего и будущего поколений</t>
  </si>
  <si>
    <t>Задача 1  Распространение среди всех групп населения экологических знаний и формирование экологической культуры</t>
  </si>
  <si>
    <t>1.3</t>
  </si>
  <si>
    <t xml:space="preserve">Организация и проведение экологических
 и природоохранных мероприятий
</t>
  </si>
  <si>
    <t xml:space="preserve">Департамент муниципальной собственности и градостроительства администрации города Югорска, управление образования администрации города Югорска,
управление культуры администрации города Югорска,
управление социальной политики
администрации города Югорска
</t>
  </si>
  <si>
    <t>1.4</t>
  </si>
  <si>
    <t xml:space="preserve">Организация и проведение мероприятий 
эколого-образовательного,
 эколого-просветительского
и эколого-художественного направления
</t>
  </si>
  <si>
    <t xml:space="preserve">Управление образования администрации города Югорска, 
управление культуры администрации города Югорска
</t>
  </si>
  <si>
    <t xml:space="preserve">Департамент муниципальной собственности
и градостроительства администрации города Югорска
</t>
  </si>
  <si>
    <t>Управление образования администрации города Югорска</t>
  </si>
  <si>
    <t>5-00-89</t>
  </si>
  <si>
    <t>Управление образования</t>
  </si>
  <si>
    <t>Н.И. Бобровская</t>
  </si>
  <si>
    <t>7-00-69</t>
  </si>
  <si>
    <t>_____</t>
  </si>
  <si>
    <t>Управление социальной политики</t>
  </si>
  <si>
    <t>5-00-24</t>
  </si>
  <si>
    <t>МБУ "Городское лесничество"</t>
  </si>
  <si>
    <t>7-48-05</t>
  </si>
  <si>
    <t>Управление социальной политики администрации города Югорска</t>
  </si>
  <si>
    <t>Задача 2  Интенсификация использования и защиты городских лесов при сохранении их экологических и глобальных функций</t>
  </si>
  <si>
    <t>2.1</t>
  </si>
  <si>
    <t>Итого по задаче 2, в том числе:</t>
  </si>
  <si>
    <t xml:space="preserve">Департамент муниципальной собственности
 и градостроительства администрации города Югорска.
</t>
  </si>
  <si>
    <t>Департамент муниципальной собственности и градостроительсва</t>
  </si>
  <si>
    <t>администрации города Югорска</t>
  </si>
  <si>
    <t xml:space="preserve"> "Охрана окружающей среды, обращение с отходами производства и потребления, использование и защита городских лесов города Югорска на 2014-2020 годы"</t>
  </si>
  <si>
    <t>Т.Л. Карпушина</t>
  </si>
  <si>
    <t>_______</t>
  </si>
  <si>
    <t>01 апреля</t>
  </si>
  <si>
    <t>Исполнение мероприятий запланировано во                        2 квартале 2015 года</t>
  </si>
  <si>
    <t>Исполнение мероприятий запланировано во                        2-4 квартале 2015 года</t>
  </si>
  <si>
    <t>А.С. Зайцев</t>
  </si>
  <si>
    <t>ДМСиГ_______________________    ____________________/__________О.В. Козаченко_________________________/________________/______________</t>
  </si>
  <si>
    <t>И.М. Занина</t>
  </si>
  <si>
    <t>Проведение мероприятий экологической направленности</t>
  </si>
  <si>
    <t>Ответственный исполнитель/ соисполнитель (наименование органа или структурного подразделения, учреждения)</t>
  </si>
  <si>
    <t>тыс.рублей</t>
  </si>
  <si>
    <t xml:space="preserve">Утверждено по программе (план по программе) </t>
  </si>
  <si>
    <t xml:space="preserve">Утверждено в бюджете  </t>
  </si>
  <si>
    <t xml:space="preserve">Фактическое значение за отчетный период </t>
  </si>
  <si>
    <t>Результаты реализации муниципальной программы</t>
  </si>
  <si>
    <t>Повышение эффективности использования охраны, защиты и воспроизводства городских лесов</t>
  </si>
  <si>
    <t>Инвестиции в объекты муниципальной собственности</t>
  </si>
  <si>
    <t>Всего</t>
  </si>
  <si>
    <t>(гр.7-гр.6)</t>
  </si>
  <si>
    <t>Относительное значение, % (гр.7//гр.6*100%)</t>
  </si>
  <si>
    <t>Наименование основного  мероприятия</t>
  </si>
  <si>
    <t xml:space="preserve">Управление образования
администрации города Югорска, 
управление социальной политики
администрации города Югорска, Департамент муниципальной собственности и градостроительства администрации города Югорска
</t>
  </si>
  <si>
    <t>Дата составления отчета    13 апреля   2017  года</t>
  </si>
  <si>
    <t>Произведн отбор проб воздуха 20,0 тыс. руб, приобретено 5 деревянных скульптур для "Экологической тропы"на сумму 70 тыс. руб</t>
  </si>
  <si>
    <t>С.Н Чернов</t>
  </si>
  <si>
    <t>Т.А. Корнетова</t>
  </si>
  <si>
    <t>2017 г.</t>
  </si>
  <si>
    <t>Израсходовано: 4 279,9 тыс. руб, из них: на заработную плату-3021,1 тыс.руб; на ГСМ-55,3 тыс.руб; на содержание имущества и нужды учреждения -906,0 тыс.руб; уплата налогов   - 297,5 тыс. руб</t>
  </si>
  <si>
    <t>01 января</t>
  </si>
  <si>
    <t>Задача 1  Формирование экологической культуры</t>
  </si>
  <si>
    <t xml:space="preserve">Проведение мероприятий экологической направленности </t>
  </si>
  <si>
    <t xml:space="preserve">Управление образования
администрации города Югорска, управление культуры 
администрации города Югорска,
управление социальной политики
администрации города Югорска, Департамент муниципальной собственности и градостроительства администрации города Югорска
</t>
  </si>
  <si>
    <t>мероприятия проведены в  в  2 квартале 2016 года, в 4 квартале 2016 года проведен городской конкурс творческих работ из бросовых материалов (приобретены дипломы, рамки для дипломов,  календари, буклеты), произведена  закупка контейнеров для отработанных батареек на общую сумму 25,1 тыс. руб.</t>
  </si>
  <si>
    <t>Поощрение победителей экологического конкурса</t>
  </si>
  <si>
    <t xml:space="preserve">Управление образования
администрации города Югорска, 
управление социальной политики
администрации города Югорска, Департамент муниципальной собственности и градостроительства администрации города Югорска, управление бухгалтерского учета и отчетности администрации города Югорска
</t>
  </si>
  <si>
    <t>Произевдена выплата на  премирование специалистов администрации, добивших ся наивысших результатов в сфере отношений, связанных с охраной окружаюбщей среды в размере 36,0 тыс. руб,  проведена акция "Помоги природе делом" на сумму 60,0 тыс.руб, проведена акция "Чистый берег" (приобретен необходимый инвентарь и атрибуты для проведения акции) на сумму 60,0 тыс.руб, Вышеуказанные мероприятия проведены в полном объеме во                   3 квартале 2016 года, произведена ликвидация несанкционированных свалок на сумму 204,0 тыс. руб в 4 квартале 2016 года</t>
  </si>
  <si>
    <t>Задача 2  Использование, охрана,  защита и воспроизводство городских лесов на территории города, благоусройство центрального городского парка</t>
  </si>
  <si>
    <t xml:space="preserve">                                                                                      МАУ "Горлес" было израсходовано  26 570,9 тыс. руб. по муниципальному заданию, из них: на заработную плату и начисление на оплату труда - 14 828,7 тыс.руб.; -  486,2 тыс.руб.на ГСМ;  -100,0 тыс.руб.  за работы по устройству противопожарного разрыва; -659,2 тыс.руб. транспортные услуги (вывоз собранного бытового мусора из лесных массивов и строительного мусора после разбора незаконных построек); -182,4 тыс. утилизация вывезенного мусора; - 593,1 тыс.руб. услуги фейерверка; озеленение, - 1200 тыс. руб. уход за цветниками и газонами; - 169,9 тыс.руб. снос ветхих строений; - 1000 -тыс.руб - строительство ледового городка; - 284,1 тыс.руб  -монтаж, демонтаж новогодней елки и гирлянды; - 170,4 тыс.руб - рубки ухода; 6896,9 тыс.руб.на содержания имущества и нужды учреждения (в том числе содержание парка и здания "Дворец семьи"). За счет субсидий на иные цели 845,2тыс. рублей: -526,5 тыс.руб. на формирование крон деревьев; - 27,9 тыс. руб. приобретение оборудования для видеонаблюдения; - 290,8 на восстановление газонов в центральном городском парке.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</si>
  <si>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Управление культуры администрации города Югорска</t>
  </si>
  <si>
    <t>Управление бухгалтерского учета и отчетности администрации города Югорска</t>
  </si>
  <si>
    <t>_______________________     ____________________/_____________           __________________________/________________/______________</t>
  </si>
  <si>
    <t>Управление культуры</t>
  </si>
  <si>
    <t>Н.Н. Нестерова</t>
  </si>
  <si>
    <t>Н.Н. Румянцева</t>
  </si>
  <si>
    <t>5-00-26</t>
  </si>
  <si>
    <t xml:space="preserve">           (соисполнитель 2)                                       (ФИО руководителя)                    (подпись)                             (ФИО исполнителя, ответственного за                   (подпись)                             (телефон)</t>
  </si>
  <si>
    <t>Г.П. Дубровский</t>
  </si>
  <si>
    <t>(подпись)</t>
  </si>
  <si>
    <t>(телефон)</t>
  </si>
  <si>
    <t>МАУ "Городское лесничество"</t>
  </si>
  <si>
    <t>С.Н. Чернов</t>
  </si>
  <si>
    <t>М.Н.Шадрина</t>
  </si>
  <si>
    <t>Л.А. Михайлова</t>
  </si>
  <si>
    <t>5-00-48</t>
  </si>
  <si>
    <t>Дата составления отчета    13 января 2017 года</t>
  </si>
  <si>
    <t xml:space="preserve">Управление образования
администрации города Югорска 
</t>
  </si>
  <si>
    <t xml:space="preserve">
Департамент муниципальной собственности и градостроительства администрации города Югорска
</t>
  </si>
  <si>
    <t>В.М. Бурматов</t>
  </si>
  <si>
    <t xml:space="preserve">Т.А. Корнетова </t>
  </si>
  <si>
    <t>Относительное значение, % (гр.7/гр.6*100%)</t>
  </si>
  <si>
    <t xml:space="preserve">
Управление социальной политики
администрации города Югорска
</t>
  </si>
  <si>
    <t>Задача 2. Использование, охрана, защита и воспроизводство городских лесов на территории города, благоустройство центрального городского парка</t>
  </si>
  <si>
    <t>Задача 1.  Формирование экологической культуры</t>
  </si>
  <si>
    <t>01 июля</t>
  </si>
  <si>
    <t>приобретено 5 деревянных скульптур для "Экологической тропы" на сумму 70 тыс.руб; во 2 кв. приобретены дипломы, ткань для пошива костюмов, шары воздушные для оформления, учебно-методический комплекс, сачки, прожектор, фотобумага, рамки багетные для проведения мастер-классов и экологических мереоприятияй на сумму 41,0 тыс. рублей</t>
  </si>
  <si>
    <t>Задача 3.Развитие системы обращения с твердыми коммунальными отходами</t>
  </si>
  <si>
    <t>Организация деятельности в сфере обращения с твердыми коммунальными отходами (5)</t>
  </si>
  <si>
    <t xml:space="preserve">Управление бухгалтерского учета и отчетности администрации города Югорска, Департамент муниципальной собственности
 и градостроительства администрации города Югорска.
</t>
  </si>
  <si>
    <t xml:space="preserve"> Управление бухгалтерского учета и отчетности администрации города Югорска
</t>
  </si>
  <si>
    <t>мероприятия  запланированы в 3 квартале  2017  года</t>
  </si>
  <si>
    <t>Департамент муниципальной собственности и градостроительства администрации города Югорска</t>
  </si>
  <si>
    <t>Дата составления отчета    13 июля 2017 года</t>
  </si>
  <si>
    <t>С.М. Маслюков</t>
  </si>
  <si>
    <t>мероприятия будут выполнены в 3 квартале 2017 года</t>
  </si>
  <si>
    <t>Израсходовано: 11 737,1 тыс. руб., из них: на заработную плату - 6 837,7 тыс. руб; на ГСМ - 282,8 тыс. руб., на содержание имущества и нужды учреждения - 3 723,4 тыс. руб; уплата налогов- 595,1 тыс. руб, ну уборку аварийно-опасных деревьев - 50,0 тыс. руб; на формирование крон деревьев - 248,0 тыс. руб.</t>
  </si>
  <si>
    <t xml:space="preserve">мероприятия во 2 квартале проведены в полном объеме (проведена уборка бесхозных территорий, подготовлено 5 баннеров в рамках  акции) </t>
  </si>
  <si>
    <t>произведен отбор проб воздуха на 20,0 тыс. руб, ликвидация свалок на 700 тыс. рубл. Запланирована в 3 квартале 2017 г.</t>
  </si>
  <si>
    <t>Итого  по задаче 3, 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</si>
</sst>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left" vertical="center" wrapText="1"/>
    </xf>
    <xf numFmtId="164" fontId="5" fillId="0" borderId="10" xfId="0" applyNumberFormat="1" applyFont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1" fillId="0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vertical="center" wrapText="1"/>
    </xf>
    <xf numFmtId="164" fontId="4" fillId="0" borderId="13" xfId="0" applyNumberFormat="1" applyFont="1" applyFill="1" applyBorder="1" applyAlignment="1">
      <alignment vertical="center" wrapText="1"/>
    </xf>
    <xf numFmtId="164" fontId="4" fillId="0" borderId="14" xfId="0" applyNumberFormat="1" applyFont="1" applyFill="1" applyBorder="1" applyAlignment="1">
      <alignment vertical="center" wrapText="1"/>
    </xf>
    <xf numFmtId="164" fontId="4" fillId="0" borderId="5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  <xf numFmtId="164" fontId="4" fillId="0" borderId="8" xfId="0" applyNumberFormat="1" applyFont="1" applyFill="1" applyBorder="1" applyAlignment="1">
      <alignment vertical="center" wrapText="1"/>
    </xf>
    <xf numFmtId="164" fontId="4" fillId="0" borderId="7" xfId="0" applyNumberFormat="1" applyFont="1" applyFill="1" applyBorder="1" applyAlignment="1">
      <alignment vertical="center" wrapText="1"/>
    </xf>
    <xf numFmtId="164" fontId="4" fillId="0" borderId="6" xfId="0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/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vertical="center" wrapText="1"/>
    </xf>
    <xf numFmtId="164" fontId="4" fillId="0" borderId="13" xfId="0" applyNumberFormat="1" applyFont="1" applyFill="1" applyBorder="1" applyAlignment="1">
      <alignment vertical="center" wrapText="1"/>
    </xf>
    <xf numFmtId="164" fontId="4" fillId="0" borderId="14" xfId="0" applyNumberFormat="1" applyFont="1" applyFill="1" applyBorder="1" applyAlignment="1">
      <alignment vertical="center" wrapText="1"/>
    </xf>
    <xf numFmtId="164" fontId="4" fillId="0" borderId="5" xfId="0" applyNumberFormat="1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horizontal="left" vertical="center" wrapText="1"/>
    </xf>
    <xf numFmtId="164" fontId="5" fillId="0" borderId="7" xfId="0" applyNumberFormat="1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left" vertical="center" wrapText="1"/>
    </xf>
    <xf numFmtId="164" fontId="5" fillId="0" borderId="9" xfId="0" applyNumberFormat="1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left" vertical="center" wrapText="1"/>
    </xf>
    <xf numFmtId="164" fontId="5" fillId="0" borderId="1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64" fontId="4" fillId="0" borderId="17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A29" zoomScale="90" zoomScaleNormal="90" workbookViewId="0">
      <selection activeCell="C24" sqref="C24:C25"/>
    </sheetView>
  </sheetViews>
  <sheetFormatPr defaultRowHeight="15" x14ac:dyDescent="0.25"/>
  <cols>
    <col min="1" max="1" width="5.7109375" customWidth="1"/>
    <col min="2" max="2" width="31.5703125" customWidth="1"/>
    <col min="3" max="3" width="18.28515625" customWidth="1"/>
    <col min="4" max="4" width="14.28515625" style="10" customWidth="1"/>
    <col min="5" max="5" width="15.140625" customWidth="1"/>
    <col min="6" max="6" width="12.85546875" customWidth="1"/>
    <col min="7" max="7" width="16.7109375" customWidth="1"/>
    <col min="8" max="8" width="14" customWidth="1"/>
    <col min="9" max="9" width="15.28515625" customWidth="1"/>
    <col min="10" max="10" width="21.42578125" customWidth="1"/>
  </cols>
  <sheetData>
    <row r="1" spans="1:10" ht="15.75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5.75" x14ac:dyDescent="0.2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15.75" x14ac:dyDescent="0.25">
      <c r="A3" s="6"/>
      <c r="B3" s="6"/>
      <c r="C3" s="6"/>
      <c r="D3" s="9" t="s">
        <v>18</v>
      </c>
      <c r="E3" s="1" t="s">
        <v>19</v>
      </c>
      <c r="F3" s="7" t="s">
        <v>55</v>
      </c>
      <c r="G3" s="8" t="s">
        <v>79</v>
      </c>
      <c r="H3" s="6"/>
      <c r="I3" s="6"/>
      <c r="J3" s="6"/>
    </row>
    <row r="4" spans="1:10" ht="8.25" customHeight="1" x14ac:dyDescent="0.25">
      <c r="A4" s="1"/>
    </row>
    <row r="5" spans="1:10" ht="40.5" customHeight="1" x14ac:dyDescent="0.25">
      <c r="A5" s="100" t="s">
        <v>52</v>
      </c>
      <c r="B5" s="100"/>
      <c r="C5" s="100"/>
      <c r="D5" s="100"/>
    </row>
    <row r="6" spans="1:10" x14ac:dyDescent="0.25">
      <c r="A6" s="98" t="s">
        <v>2</v>
      </c>
      <c r="B6" s="98"/>
      <c r="C6" s="98"/>
      <c r="D6" s="98"/>
    </row>
    <row r="7" spans="1:10" x14ac:dyDescent="0.25">
      <c r="A7" s="99" t="s">
        <v>50</v>
      </c>
      <c r="B7" s="99"/>
      <c r="C7" s="99"/>
      <c r="D7" s="99"/>
    </row>
    <row r="8" spans="1:10" x14ac:dyDescent="0.25">
      <c r="A8" s="99" t="s">
        <v>51</v>
      </c>
      <c r="B8" s="99"/>
      <c r="C8" s="99"/>
      <c r="D8" s="99"/>
      <c r="J8" t="s">
        <v>63</v>
      </c>
    </row>
    <row r="9" spans="1:10" ht="6.75" customHeight="1" x14ac:dyDescent="0.25">
      <c r="A9" s="2" t="s">
        <v>3</v>
      </c>
      <c r="G9" s="11"/>
    </row>
    <row r="10" spans="1:10" ht="27.75" customHeight="1" x14ac:dyDescent="0.25">
      <c r="A10" s="101" t="s">
        <v>4</v>
      </c>
      <c r="B10" s="101" t="s">
        <v>73</v>
      </c>
      <c r="C10" s="101" t="s">
        <v>62</v>
      </c>
      <c r="D10" s="102" t="s">
        <v>5</v>
      </c>
      <c r="E10" s="101" t="s">
        <v>64</v>
      </c>
      <c r="F10" s="101" t="s">
        <v>65</v>
      </c>
      <c r="G10" s="101" t="s">
        <v>66</v>
      </c>
      <c r="H10" s="101" t="s">
        <v>6</v>
      </c>
      <c r="I10" s="101"/>
      <c r="J10" s="101" t="s">
        <v>67</v>
      </c>
    </row>
    <row r="11" spans="1:10" ht="35.25" customHeight="1" x14ac:dyDescent="0.25">
      <c r="A11" s="101"/>
      <c r="B11" s="101"/>
      <c r="C11" s="101"/>
      <c r="D11" s="102"/>
      <c r="E11" s="101"/>
      <c r="F11" s="101"/>
      <c r="G11" s="101"/>
      <c r="H11" s="103" t="s">
        <v>7</v>
      </c>
      <c r="I11" s="103" t="s">
        <v>72</v>
      </c>
      <c r="J11" s="101"/>
    </row>
    <row r="12" spans="1:10" ht="31.5" customHeight="1" x14ac:dyDescent="0.25">
      <c r="A12" s="101"/>
      <c r="B12" s="101"/>
      <c r="C12" s="101"/>
      <c r="D12" s="102"/>
      <c r="E12" s="101"/>
      <c r="F12" s="101"/>
      <c r="G12" s="101"/>
      <c r="H12" s="104"/>
      <c r="I12" s="104"/>
      <c r="J12" s="101"/>
    </row>
    <row r="13" spans="1:10" x14ac:dyDescent="0.25">
      <c r="A13" s="12">
        <v>1</v>
      </c>
      <c r="B13" s="12">
        <v>2</v>
      </c>
      <c r="C13" s="12">
        <v>3</v>
      </c>
      <c r="D13" s="5">
        <v>4</v>
      </c>
      <c r="E13" s="12">
        <v>5</v>
      </c>
      <c r="F13" s="12">
        <v>6</v>
      </c>
      <c r="G13" s="12">
        <v>7</v>
      </c>
      <c r="H13" s="12" t="s">
        <v>71</v>
      </c>
      <c r="I13" s="12">
        <v>9</v>
      </c>
      <c r="J13" s="12">
        <v>10</v>
      </c>
    </row>
    <row r="14" spans="1:10" x14ac:dyDescent="0.25">
      <c r="A14" s="87" t="s">
        <v>26</v>
      </c>
      <c r="B14" s="87"/>
      <c r="C14" s="87"/>
      <c r="D14" s="87"/>
      <c r="E14" s="87"/>
      <c r="F14" s="87"/>
      <c r="G14" s="87"/>
      <c r="H14" s="87"/>
      <c r="I14" s="87"/>
      <c r="J14" s="87"/>
    </row>
    <row r="15" spans="1:10" x14ac:dyDescent="0.25">
      <c r="A15" s="12">
        <v>1</v>
      </c>
      <c r="B15" s="87" t="s">
        <v>27</v>
      </c>
      <c r="C15" s="87"/>
      <c r="D15" s="87"/>
      <c r="E15" s="87"/>
      <c r="F15" s="87"/>
      <c r="G15" s="87"/>
      <c r="H15" s="87"/>
      <c r="I15" s="87"/>
      <c r="J15" s="87"/>
    </row>
    <row r="16" spans="1:10" ht="225.75" customHeight="1" x14ac:dyDescent="0.25">
      <c r="A16" s="13" t="s">
        <v>17</v>
      </c>
      <c r="B16" s="19" t="s">
        <v>61</v>
      </c>
      <c r="C16" s="19" t="s">
        <v>74</v>
      </c>
      <c r="D16" s="15" t="s">
        <v>12</v>
      </c>
      <c r="E16" s="20">
        <v>200</v>
      </c>
      <c r="F16" s="20">
        <v>200</v>
      </c>
      <c r="G16" s="13">
        <v>90</v>
      </c>
      <c r="H16" s="13">
        <f>G16-F16</f>
        <v>-110</v>
      </c>
      <c r="I16" s="13">
        <f>G16/F16*100%</f>
        <v>0.45</v>
      </c>
      <c r="J16" s="21" t="s">
        <v>76</v>
      </c>
    </row>
    <row r="17" spans="1:10" ht="288.75" hidden="1" customHeight="1" x14ac:dyDescent="0.25">
      <c r="A17" s="13" t="s">
        <v>28</v>
      </c>
      <c r="B17" s="14" t="s">
        <v>29</v>
      </c>
      <c r="C17" s="15" t="s">
        <v>30</v>
      </c>
      <c r="D17" s="15" t="s">
        <v>12</v>
      </c>
      <c r="E17" s="13">
        <v>57</v>
      </c>
      <c r="F17" s="13">
        <v>57</v>
      </c>
      <c r="G17" s="13">
        <v>0</v>
      </c>
      <c r="H17" s="13">
        <f>F17-G17</f>
        <v>57</v>
      </c>
      <c r="I17" s="13">
        <v>0</v>
      </c>
      <c r="J17" s="21" t="s">
        <v>56</v>
      </c>
    </row>
    <row r="18" spans="1:10" ht="142.5" hidden="1" customHeight="1" x14ac:dyDescent="0.25">
      <c r="A18" s="13" t="s">
        <v>31</v>
      </c>
      <c r="B18" s="14" t="s">
        <v>32</v>
      </c>
      <c r="C18" s="15" t="s">
        <v>33</v>
      </c>
      <c r="D18" s="15" t="s">
        <v>12</v>
      </c>
      <c r="E18" s="13">
        <v>20</v>
      </c>
      <c r="F18" s="13">
        <v>20</v>
      </c>
      <c r="G18" s="13">
        <v>0</v>
      </c>
      <c r="H18" s="13">
        <f>F18-G18</f>
        <v>20</v>
      </c>
      <c r="I18" s="13">
        <v>0</v>
      </c>
      <c r="J18" s="21" t="s">
        <v>57</v>
      </c>
    </row>
    <row r="19" spans="1:10" ht="25.5" customHeight="1" x14ac:dyDescent="0.25">
      <c r="A19" s="88" t="s">
        <v>8</v>
      </c>
      <c r="B19" s="89"/>
      <c r="C19" s="90"/>
      <c r="D19" s="15" t="s">
        <v>9</v>
      </c>
      <c r="E19" s="13"/>
      <c r="F19" s="13"/>
      <c r="G19" s="13"/>
      <c r="H19" s="16"/>
      <c r="I19" s="16"/>
      <c r="J19" s="26" t="s">
        <v>10</v>
      </c>
    </row>
    <row r="20" spans="1:10" ht="23.25" customHeight="1" x14ac:dyDescent="0.25">
      <c r="A20" s="91"/>
      <c r="B20" s="92"/>
      <c r="C20" s="93"/>
      <c r="D20" s="15" t="s">
        <v>11</v>
      </c>
      <c r="E20" s="13"/>
      <c r="F20" s="13"/>
      <c r="G20" s="13"/>
      <c r="H20" s="16"/>
      <c r="I20" s="16"/>
      <c r="J20" s="26" t="s">
        <v>10</v>
      </c>
    </row>
    <row r="21" spans="1:10" ht="25.5" x14ac:dyDescent="0.25">
      <c r="A21" s="91"/>
      <c r="B21" s="92"/>
      <c r="C21" s="93"/>
      <c r="D21" s="15" t="s">
        <v>12</v>
      </c>
      <c r="E21" s="13">
        <f>E16</f>
        <v>200</v>
      </c>
      <c r="F21" s="13">
        <f>F16</f>
        <v>200</v>
      </c>
      <c r="G21" s="13">
        <f>G18+G17+G16</f>
        <v>90</v>
      </c>
      <c r="H21" s="13">
        <f>G21-F21</f>
        <v>-110</v>
      </c>
      <c r="I21" s="16">
        <f>G21/F21*100%</f>
        <v>0.45</v>
      </c>
      <c r="J21" s="26" t="s">
        <v>10</v>
      </c>
    </row>
    <row r="22" spans="1:10" ht="38.25" x14ac:dyDescent="0.25">
      <c r="A22" s="94"/>
      <c r="B22" s="95"/>
      <c r="C22" s="96"/>
      <c r="D22" s="15" t="s">
        <v>13</v>
      </c>
      <c r="E22" s="13"/>
      <c r="F22" s="13"/>
      <c r="G22" s="13"/>
      <c r="H22" s="16"/>
      <c r="I22" s="16"/>
      <c r="J22" s="26" t="s">
        <v>10</v>
      </c>
    </row>
    <row r="23" spans="1:10" s="10" customFormat="1" x14ac:dyDescent="0.25">
      <c r="A23" s="13">
        <v>2</v>
      </c>
      <c r="B23" s="67" t="s">
        <v>46</v>
      </c>
      <c r="C23" s="67"/>
      <c r="D23" s="67"/>
      <c r="E23" s="67"/>
      <c r="F23" s="67"/>
      <c r="G23" s="67"/>
      <c r="H23" s="67"/>
      <c r="I23" s="67"/>
      <c r="J23" s="67"/>
    </row>
    <row r="24" spans="1:10" s="10" customFormat="1" ht="54" customHeight="1" x14ac:dyDescent="0.25">
      <c r="A24" s="69" t="s">
        <v>47</v>
      </c>
      <c r="B24" s="68" t="s">
        <v>68</v>
      </c>
      <c r="C24" s="68" t="s">
        <v>49</v>
      </c>
      <c r="D24" s="13" t="s">
        <v>12</v>
      </c>
      <c r="E24" s="13">
        <v>26967.599999999999</v>
      </c>
      <c r="F24" s="13">
        <v>26967.599999999999</v>
      </c>
      <c r="G24" s="13">
        <v>4279.8999999999996</v>
      </c>
      <c r="H24" s="13">
        <f>G24-F24</f>
        <v>-22687.699999999997</v>
      </c>
      <c r="I24" s="13">
        <f>G24/F24*100%</f>
        <v>0.1587052611281686</v>
      </c>
      <c r="J24" s="86" t="s">
        <v>80</v>
      </c>
    </row>
    <row r="25" spans="1:10" s="10" customFormat="1" ht="285.75" customHeight="1" x14ac:dyDescent="0.25">
      <c r="A25" s="70"/>
      <c r="B25" s="68"/>
      <c r="C25" s="68"/>
      <c r="D25" s="17" t="s">
        <v>13</v>
      </c>
      <c r="E25" s="13">
        <v>2300</v>
      </c>
      <c r="F25" s="13">
        <v>2300</v>
      </c>
      <c r="G25" s="13">
        <v>204.1</v>
      </c>
      <c r="H25" s="13">
        <f>G25-F25</f>
        <v>-2095.9</v>
      </c>
      <c r="I25" s="13">
        <f>G25/F25*100%</f>
        <v>8.8739130434782612E-2</v>
      </c>
      <c r="J25" s="86"/>
    </row>
    <row r="26" spans="1:10" s="10" customFormat="1" ht="26.25" customHeight="1" x14ac:dyDescent="0.25">
      <c r="A26" s="67" t="s">
        <v>48</v>
      </c>
      <c r="B26" s="67"/>
      <c r="C26" s="67"/>
      <c r="D26" s="15" t="s">
        <v>9</v>
      </c>
      <c r="E26" s="13"/>
      <c r="F26" s="13"/>
      <c r="G26" s="13"/>
      <c r="H26" s="16"/>
      <c r="I26" s="16"/>
      <c r="J26" s="16"/>
    </row>
    <row r="27" spans="1:10" s="10" customFormat="1" ht="23.25" customHeight="1" x14ac:dyDescent="0.25">
      <c r="A27" s="67"/>
      <c r="B27" s="67"/>
      <c r="C27" s="67"/>
      <c r="D27" s="15" t="s">
        <v>11</v>
      </c>
      <c r="E27" s="13"/>
      <c r="F27" s="13"/>
      <c r="G27" s="13"/>
      <c r="H27" s="16"/>
      <c r="I27" s="16"/>
      <c r="J27" s="26" t="s">
        <v>10</v>
      </c>
    </row>
    <row r="28" spans="1:10" s="10" customFormat="1" ht="25.5" customHeight="1" x14ac:dyDescent="0.25">
      <c r="A28" s="67"/>
      <c r="B28" s="67"/>
      <c r="C28" s="67"/>
      <c r="D28" s="15" t="s">
        <v>12</v>
      </c>
      <c r="E28" s="13">
        <f t="shared" ref="E28:H29" si="0">E24</f>
        <v>26967.599999999999</v>
      </c>
      <c r="F28" s="13">
        <f t="shared" si="0"/>
        <v>26967.599999999999</v>
      </c>
      <c r="G28" s="13">
        <f>G24</f>
        <v>4279.8999999999996</v>
      </c>
      <c r="H28" s="16">
        <f t="shared" si="0"/>
        <v>-22687.699999999997</v>
      </c>
      <c r="I28" s="16">
        <v>0.2</v>
      </c>
      <c r="J28" s="26" t="s">
        <v>10</v>
      </c>
    </row>
    <row r="29" spans="1:10" s="10" customFormat="1" ht="39" customHeight="1" x14ac:dyDescent="0.25">
      <c r="A29" s="67"/>
      <c r="B29" s="67"/>
      <c r="C29" s="67"/>
      <c r="D29" s="15" t="s">
        <v>13</v>
      </c>
      <c r="E29" s="13">
        <f t="shared" si="0"/>
        <v>2300</v>
      </c>
      <c r="F29" s="13">
        <f t="shared" si="0"/>
        <v>2300</v>
      </c>
      <c r="G29" s="13">
        <f t="shared" si="0"/>
        <v>204.1</v>
      </c>
      <c r="H29" s="16">
        <f t="shared" si="0"/>
        <v>-2095.9</v>
      </c>
      <c r="I29" s="16">
        <f>I25</f>
        <v>8.8739130434782612E-2</v>
      </c>
      <c r="J29" s="26" t="s">
        <v>10</v>
      </c>
    </row>
    <row r="30" spans="1:10" s="10" customFormat="1" ht="29.25" customHeight="1" x14ac:dyDescent="0.25">
      <c r="A30" s="71" t="s">
        <v>20</v>
      </c>
      <c r="B30" s="71"/>
      <c r="C30" s="71"/>
      <c r="D30" s="18" t="s">
        <v>9</v>
      </c>
      <c r="E30" s="18"/>
      <c r="F30" s="18"/>
      <c r="G30" s="18"/>
      <c r="H30" s="18"/>
      <c r="I30" s="18"/>
      <c r="J30" s="18" t="s">
        <v>10</v>
      </c>
    </row>
    <row r="31" spans="1:10" s="10" customFormat="1" ht="38.25" x14ac:dyDescent="0.25">
      <c r="A31" s="71"/>
      <c r="B31" s="71"/>
      <c r="C31" s="71"/>
      <c r="D31" s="18" t="s">
        <v>11</v>
      </c>
      <c r="E31" s="18"/>
      <c r="F31" s="18"/>
      <c r="G31" s="18"/>
      <c r="H31" s="18"/>
      <c r="I31" s="18"/>
      <c r="J31" s="18" t="s">
        <v>10</v>
      </c>
    </row>
    <row r="32" spans="1:10" s="10" customFormat="1" ht="25.5" x14ac:dyDescent="0.25">
      <c r="A32" s="71"/>
      <c r="B32" s="71"/>
      <c r="C32" s="71"/>
      <c r="D32" s="18" t="s">
        <v>12</v>
      </c>
      <c r="E32" s="18">
        <f>E28+E21</f>
        <v>27167.599999999999</v>
      </c>
      <c r="F32" s="18">
        <f>F28+F21</f>
        <v>27167.599999999999</v>
      </c>
      <c r="G32" s="18">
        <f t="shared" ref="E32:G33" si="1">G28+G21</f>
        <v>4369.8999999999996</v>
      </c>
      <c r="H32" s="18">
        <f>H29+H28+H16</f>
        <v>-24893.599999999999</v>
      </c>
      <c r="I32" s="18">
        <v>0.3</v>
      </c>
      <c r="J32" s="18" t="s">
        <v>10</v>
      </c>
    </row>
    <row r="33" spans="1:10" s="10" customFormat="1" ht="45.75" customHeight="1" x14ac:dyDescent="0.25">
      <c r="A33" s="71"/>
      <c r="B33" s="71"/>
      <c r="C33" s="71"/>
      <c r="D33" s="18" t="s">
        <v>13</v>
      </c>
      <c r="E33" s="18">
        <f t="shared" si="1"/>
        <v>2300</v>
      </c>
      <c r="F33" s="18">
        <f t="shared" si="1"/>
        <v>2300</v>
      </c>
      <c r="G33" s="18">
        <f t="shared" si="1"/>
        <v>204.1</v>
      </c>
      <c r="H33" s="18">
        <f>G33-F33</f>
        <v>-2095.9</v>
      </c>
      <c r="I33" s="18">
        <f>I29</f>
        <v>8.8739130434782612E-2</v>
      </c>
      <c r="J33" s="18" t="s">
        <v>10</v>
      </c>
    </row>
    <row r="34" spans="1:10" s="10" customFormat="1" ht="16.5" customHeight="1" x14ac:dyDescent="0.25">
      <c r="A34" s="72" t="s">
        <v>14</v>
      </c>
      <c r="B34" s="73"/>
      <c r="C34" s="73"/>
      <c r="D34" s="73"/>
      <c r="E34" s="73"/>
      <c r="F34" s="73"/>
      <c r="G34" s="73"/>
      <c r="H34" s="73"/>
      <c r="I34" s="73"/>
      <c r="J34" s="74"/>
    </row>
    <row r="35" spans="1:10" s="10" customFormat="1" ht="25.5" customHeight="1" x14ac:dyDescent="0.25">
      <c r="A35" s="75" t="s">
        <v>69</v>
      </c>
      <c r="B35" s="76"/>
      <c r="C35" s="77"/>
      <c r="D35" s="22" t="s">
        <v>9</v>
      </c>
      <c r="E35" s="24"/>
      <c r="F35" s="24"/>
      <c r="G35" s="24"/>
      <c r="H35" s="24"/>
      <c r="I35" s="24"/>
      <c r="J35" s="23" t="s">
        <v>10</v>
      </c>
    </row>
    <row r="36" spans="1:10" s="10" customFormat="1" ht="33.75" customHeight="1" x14ac:dyDescent="0.25">
      <c r="A36" s="78"/>
      <c r="B36" s="79"/>
      <c r="C36" s="80"/>
      <c r="D36" s="22" t="s">
        <v>11</v>
      </c>
      <c r="E36" s="24"/>
      <c r="F36" s="24"/>
      <c r="G36" s="24"/>
      <c r="H36" s="24"/>
      <c r="I36" s="24"/>
      <c r="J36" s="23" t="s">
        <v>10</v>
      </c>
    </row>
    <row r="37" spans="1:10" s="10" customFormat="1" ht="25.5" customHeight="1" x14ac:dyDescent="0.25">
      <c r="A37" s="78"/>
      <c r="B37" s="79"/>
      <c r="C37" s="80"/>
      <c r="D37" s="22" t="s">
        <v>12</v>
      </c>
      <c r="E37" s="24"/>
      <c r="F37" s="24"/>
      <c r="G37" s="24"/>
      <c r="H37" s="24"/>
      <c r="I37" s="24"/>
      <c r="J37" s="23" t="s">
        <v>10</v>
      </c>
    </row>
    <row r="38" spans="1:10" s="10" customFormat="1" ht="37.5" customHeight="1" x14ac:dyDescent="0.25">
      <c r="A38" s="78"/>
      <c r="B38" s="79"/>
      <c r="C38" s="80"/>
      <c r="D38" s="22" t="s">
        <v>13</v>
      </c>
      <c r="E38" s="24"/>
      <c r="F38" s="24"/>
      <c r="G38" s="24"/>
      <c r="H38" s="24"/>
      <c r="I38" s="24"/>
      <c r="J38" s="23" t="s">
        <v>10</v>
      </c>
    </row>
    <row r="39" spans="1:10" s="10" customFormat="1" ht="21" customHeight="1" x14ac:dyDescent="0.25">
      <c r="A39" s="81"/>
      <c r="B39" s="82"/>
      <c r="C39" s="83"/>
      <c r="D39" s="24" t="s">
        <v>70</v>
      </c>
      <c r="E39" s="24"/>
      <c r="F39" s="24"/>
      <c r="G39" s="24"/>
      <c r="H39" s="24"/>
      <c r="I39" s="24"/>
      <c r="J39" s="23" t="s">
        <v>10</v>
      </c>
    </row>
    <row r="40" spans="1:10" s="10" customFormat="1" ht="18.75" customHeight="1" x14ac:dyDescent="0.25">
      <c r="A40" s="72" t="s">
        <v>14</v>
      </c>
      <c r="B40" s="84"/>
      <c r="C40" s="84"/>
      <c r="D40" s="84"/>
      <c r="E40" s="84"/>
      <c r="F40" s="84"/>
      <c r="G40" s="84"/>
      <c r="H40" s="84"/>
      <c r="I40" s="84"/>
      <c r="J40" s="85"/>
    </row>
    <row r="41" spans="1:10" s="10" customFormat="1" ht="25.5" x14ac:dyDescent="0.25">
      <c r="A41" s="68" t="s">
        <v>34</v>
      </c>
      <c r="B41" s="68"/>
      <c r="C41" s="68"/>
      <c r="D41" s="22" t="s">
        <v>9</v>
      </c>
      <c r="E41" s="22"/>
      <c r="F41" s="22"/>
      <c r="G41" s="22"/>
      <c r="H41" s="22"/>
      <c r="I41" s="22"/>
      <c r="J41" s="25" t="s">
        <v>10</v>
      </c>
    </row>
    <row r="42" spans="1:10" s="10" customFormat="1" ht="38.25" x14ac:dyDescent="0.25">
      <c r="A42" s="68"/>
      <c r="B42" s="68"/>
      <c r="C42" s="68"/>
      <c r="D42" s="22" t="s">
        <v>11</v>
      </c>
      <c r="E42" s="22"/>
      <c r="F42" s="22"/>
      <c r="G42" s="22"/>
      <c r="H42" s="22"/>
      <c r="I42" s="22"/>
      <c r="J42" s="25" t="s">
        <v>10</v>
      </c>
    </row>
    <row r="43" spans="1:10" s="10" customFormat="1" ht="25.5" x14ac:dyDescent="0.25">
      <c r="A43" s="68"/>
      <c r="B43" s="68"/>
      <c r="C43" s="68"/>
      <c r="D43" s="22" t="s">
        <v>12</v>
      </c>
      <c r="E43" s="22">
        <v>26987.599999999999</v>
      </c>
      <c r="F43" s="22">
        <v>26987.599999999999</v>
      </c>
      <c r="G43" s="22">
        <v>4299.8999999999996</v>
      </c>
      <c r="H43" s="22">
        <f>G43-F43</f>
        <v>-22687.699999999997</v>
      </c>
      <c r="I43" s="22">
        <f>G43/F43*100%</f>
        <v>0.15932872874949977</v>
      </c>
      <c r="J43" s="25"/>
    </row>
    <row r="44" spans="1:10" s="10" customFormat="1" ht="36" customHeight="1" x14ac:dyDescent="0.25">
      <c r="A44" s="68"/>
      <c r="B44" s="68"/>
      <c r="C44" s="68"/>
      <c r="D44" s="22" t="s">
        <v>13</v>
      </c>
      <c r="E44" s="22">
        <v>2300</v>
      </c>
      <c r="F44" s="22">
        <v>2300</v>
      </c>
      <c r="G44" s="22">
        <f>G29</f>
        <v>204.1</v>
      </c>
      <c r="H44" s="22">
        <f>G44-F44</f>
        <v>-2095.9</v>
      </c>
      <c r="I44" s="22">
        <f>G44/F44*100%</f>
        <v>8.8739130434782612E-2</v>
      </c>
      <c r="J44" s="25" t="s">
        <v>10</v>
      </c>
    </row>
    <row r="45" spans="1:10" s="10" customFormat="1" ht="23.25" customHeight="1" x14ac:dyDescent="0.25">
      <c r="A45" s="68"/>
      <c r="B45" s="68"/>
      <c r="C45" s="68"/>
      <c r="D45" s="15" t="s">
        <v>15</v>
      </c>
      <c r="E45" s="15">
        <f>E43+E44+E42+E41</f>
        <v>29287.599999999999</v>
      </c>
      <c r="F45" s="15">
        <f>F44+F43+F42+F41</f>
        <v>29287.599999999999</v>
      </c>
      <c r="G45" s="15">
        <f>G44+G43+G42+G41</f>
        <v>4504</v>
      </c>
      <c r="H45" s="15">
        <f>G45-F45</f>
        <v>-24783.599999999999</v>
      </c>
      <c r="I45" s="15">
        <v>0.3</v>
      </c>
      <c r="J45" s="25" t="s">
        <v>10</v>
      </c>
    </row>
    <row r="46" spans="1:10" s="10" customFormat="1" ht="25.5" x14ac:dyDescent="0.25">
      <c r="A46" s="68" t="s">
        <v>35</v>
      </c>
      <c r="B46" s="68"/>
      <c r="C46" s="68"/>
      <c r="D46" s="15" t="s">
        <v>9</v>
      </c>
      <c r="E46" s="15"/>
      <c r="F46" s="15"/>
      <c r="G46" s="15"/>
      <c r="H46" s="15"/>
      <c r="I46" s="15"/>
      <c r="J46" s="25" t="s">
        <v>10</v>
      </c>
    </row>
    <row r="47" spans="1:10" s="10" customFormat="1" ht="38.25" customHeight="1" x14ac:dyDescent="0.25">
      <c r="A47" s="68"/>
      <c r="B47" s="68"/>
      <c r="C47" s="68"/>
      <c r="D47" s="15" t="s">
        <v>11</v>
      </c>
      <c r="E47" s="15"/>
      <c r="F47" s="15"/>
      <c r="G47" s="15"/>
      <c r="H47" s="15"/>
      <c r="I47" s="15"/>
      <c r="J47" s="25" t="s">
        <v>10</v>
      </c>
    </row>
    <row r="48" spans="1:10" s="10" customFormat="1" ht="25.5" customHeight="1" x14ac:dyDescent="0.25">
      <c r="A48" s="68"/>
      <c r="B48" s="68"/>
      <c r="C48" s="68"/>
      <c r="D48" s="15" t="s">
        <v>12</v>
      </c>
      <c r="E48" s="15">
        <v>126</v>
      </c>
      <c r="F48" s="15">
        <v>126</v>
      </c>
      <c r="G48" s="15">
        <v>70</v>
      </c>
      <c r="H48" s="15">
        <f>G48-F48</f>
        <v>-56</v>
      </c>
      <c r="I48" s="15">
        <f>G48*100/F48</f>
        <v>55.555555555555557</v>
      </c>
      <c r="J48" s="25" t="s">
        <v>10</v>
      </c>
    </row>
    <row r="49" spans="1:10" ht="36" customHeight="1" x14ac:dyDescent="0.25">
      <c r="A49" s="68"/>
      <c r="B49" s="68"/>
      <c r="C49" s="68"/>
      <c r="D49" s="15" t="s">
        <v>13</v>
      </c>
      <c r="E49" s="15"/>
      <c r="F49" s="15"/>
      <c r="G49" s="15"/>
      <c r="H49" s="15"/>
      <c r="I49" s="15"/>
      <c r="J49" s="25" t="s">
        <v>10</v>
      </c>
    </row>
    <row r="50" spans="1:10" x14ac:dyDescent="0.25">
      <c r="A50" s="68"/>
      <c r="B50" s="68"/>
      <c r="C50" s="68"/>
      <c r="D50" s="15" t="s">
        <v>15</v>
      </c>
      <c r="E50" s="15">
        <v>126</v>
      </c>
      <c r="F50" s="15">
        <v>126</v>
      </c>
      <c r="G50" s="15">
        <f>G49+G48+G47+G46</f>
        <v>70</v>
      </c>
      <c r="H50" s="15">
        <f>G50-F50</f>
        <v>-56</v>
      </c>
      <c r="I50" s="15">
        <f>G50*100/F50</f>
        <v>55.555555555555557</v>
      </c>
      <c r="J50" s="25" t="s">
        <v>10</v>
      </c>
    </row>
    <row r="51" spans="1:10" ht="25.5" x14ac:dyDescent="0.25">
      <c r="A51" s="68" t="s">
        <v>45</v>
      </c>
      <c r="B51" s="68"/>
      <c r="C51" s="68"/>
      <c r="D51" s="15" t="s">
        <v>9</v>
      </c>
      <c r="E51" s="15"/>
      <c r="F51" s="15"/>
      <c r="G51" s="15"/>
      <c r="H51" s="15"/>
      <c r="I51" s="15"/>
      <c r="J51" s="25" t="s">
        <v>10</v>
      </c>
    </row>
    <row r="52" spans="1:10" ht="38.25" x14ac:dyDescent="0.25">
      <c r="A52" s="68"/>
      <c r="B52" s="68"/>
      <c r="C52" s="68"/>
      <c r="D52" s="15" t="s">
        <v>11</v>
      </c>
      <c r="E52" s="15"/>
      <c r="F52" s="15"/>
      <c r="G52" s="15"/>
      <c r="H52" s="15"/>
      <c r="I52" s="15"/>
      <c r="J52" s="25" t="s">
        <v>10</v>
      </c>
    </row>
    <row r="53" spans="1:10" ht="25.5" x14ac:dyDescent="0.25">
      <c r="A53" s="68"/>
      <c r="B53" s="68"/>
      <c r="C53" s="68"/>
      <c r="D53" s="15" t="s">
        <v>12</v>
      </c>
      <c r="E53" s="15">
        <v>54</v>
      </c>
      <c r="F53" s="15">
        <v>54</v>
      </c>
      <c r="G53" s="15">
        <v>0</v>
      </c>
      <c r="H53" s="15">
        <f>G53-F53</f>
        <v>-54</v>
      </c>
      <c r="I53" s="15">
        <f>G53*100/F53</f>
        <v>0</v>
      </c>
      <c r="J53" s="25" t="s">
        <v>10</v>
      </c>
    </row>
    <row r="54" spans="1:10" ht="38.25" x14ac:dyDescent="0.25">
      <c r="A54" s="68"/>
      <c r="B54" s="68"/>
      <c r="C54" s="68"/>
      <c r="D54" s="15" t="s">
        <v>13</v>
      </c>
      <c r="E54" s="15"/>
      <c r="F54" s="15"/>
      <c r="G54" s="15"/>
      <c r="H54" s="15"/>
      <c r="I54" s="15"/>
      <c r="J54" s="25" t="s">
        <v>10</v>
      </c>
    </row>
    <row r="55" spans="1:10" x14ac:dyDescent="0.25">
      <c r="A55" s="68"/>
      <c r="B55" s="68"/>
      <c r="C55" s="68"/>
      <c r="D55" s="15" t="s">
        <v>15</v>
      </c>
      <c r="E55" s="15">
        <f>E54+E53+E52+E51</f>
        <v>54</v>
      </c>
      <c r="F55" s="15">
        <f>F54+F53+F52+F51</f>
        <v>54</v>
      </c>
      <c r="G55" s="15">
        <f>G54+G53+G52+G51</f>
        <v>0</v>
      </c>
      <c r="H55" s="15">
        <f>H54+H53+H52+H51</f>
        <v>-54</v>
      </c>
      <c r="I55" s="15">
        <f>G55*100/F55</f>
        <v>0</v>
      </c>
      <c r="J55" s="25" t="s">
        <v>10</v>
      </c>
    </row>
    <row r="57" spans="1:10" ht="15.75" x14ac:dyDescent="0.25">
      <c r="A57" s="4" t="s">
        <v>59</v>
      </c>
      <c r="H57" t="s">
        <v>36</v>
      </c>
    </row>
    <row r="58" spans="1:10" x14ac:dyDescent="0.25">
      <c r="A58" s="3" t="s">
        <v>25</v>
      </c>
    </row>
    <row r="59" spans="1:10" x14ac:dyDescent="0.25">
      <c r="A59" s="3" t="s">
        <v>21</v>
      </c>
    </row>
    <row r="60" spans="1:10" ht="15.75" x14ac:dyDescent="0.25">
      <c r="A60" s="4" t="s">
        <v>16</v>
      </c>
      <c r="B60" t="s">
        <v>37</v>
      </c>
      <c r="C60" t="s">
        <v>38</v>
      </c>
      <c r="D60" s="27"/>
      <c r="E60" s="10"/>
      <c r="F60" s="10" t="s">
        <v>53</v>
      </c>
      <c r="H60" t="s">
        <v>39</v>
      </c>
    </row>
    <row r="61" spans="1:10" x14ac:dyDescent="0.25">
      <c r="A61" s="3" t="s">
        <v>24</v>
      </c>
    </row>
    <row r="62" spans="1:10" x14ac:dyDescent="0.25">
      <c r="A62" s="3" t="s">
        <v>22</v>
      </c>
    </row>
    <row r="63" spans="1:10" x14ac:dyDescent="0.25">
      <c r="A63" s="3" t="s">
        <v>23</v>
      </c>
    </row>
    <row r="64" spans="1:10" x14ac:dyDescent="0.25">
      <c r="A64" s="3" t="s">
        <v>40</v>
      </c>
      <c r="B64" t="s">
        <v>41</v>
      </c>
      <c r="C64" t="s">
        <v>60</v>
      </c>
      <c r="E64" s="10"/>
      <c r="F64" s="10" t="s">
        <v>58</v>
      </c>
      <c r="H64" t="s">
        <v>42</v>
      </c>
    </row>
    <row r="65" spans="1:8" x14ac:dyDescent="0.25">
      <c r="A65" s="3"/>
    </row>
    <row r="66" spans="1:8" x14ac:dyDescent="0.25">
      <c r="A66" s="3" t="s">
        <v>54</v>
      </c>
      <c r="B66" t="s">
        <v>43</v>
      </c>
      <c r="C66" t="s">
        <v>77</v>
      </c>
      <c r="F66" s="10" t="s">
        <v>78</v>
      </c>
      <c r="H66" t="s">
        <v>44</v>
      </c>
    </row>
    <row r="67" spans="1:8" ht="42" customHeight="1" x14ac:dyDescent="0.25">
      <c r="A67" s="65" t="s">
        <v>75</v>
      </c>
      <c r="B67" s="65"/>
      <c r="C67" s="66"/>
    </row>
    <row r="68" spans="1:8" x14ac:dyDescent="0.25">
      <c r="A68" s="3"/>
    </row>
    <row r="69" spans="1:8" x14ac:dyDescent="0.25">
      <c r="A69" s="3"/>
    </row>
    <row r="70" spans="1:8" x14ac:dyDescent="0.25">
      <c r="A70" s="3"/>
      <c r="E70" s="10"/>
    </row>
    <row r="71" spans="1:8" x14ac:dyDescent="0.25">
      <c r="A71" s="3"/>
      <c r="E71" s="10"/>
    </row>
    <row r="72" spans="1:8" x14ac:dyDescent="0.25">
      <c r="A72" s="3"/>
      <c r="E72" s="10"/>
    </row>
  </sheetData>
  <mergeCells count="34">
    <mergeCell ref="H10:I10"/>
    <mergeCell ref="J10:J12"/>
    <mergeCell ref="A10:A12"/>
    <mergeCell ref="D10:D12"/>
    <mergeCell ref="E10:E12"/>
    <mergeCell ref="F10:F12"/>
    <mergeCell ref="B10:B12"/>
    <mergeCell ref="C10:C12"/>
    <mergeCell ref="G10:G12"/>
    <mergeCell ref="H11:H12"/>
    <mergeCell ref="I11:I12"/>
    <mergeCell ref="A1:J1"/>
    <mergeCell ref="A2:J2"/>
    <mergeCell ref="A6:D6"/>
    <mergeCell ref="A8:D8"/>
    <mergeCell ref="A5:D5"/>
    <mergeCell ref="A7:D7"/>
    <mergeCell ref="B23:J23"/>
    <mergeCell ref="J24:J25"/>
    <mergeCell ref="A14:J14"/>
    <mergeCell ref="B15:J15"/>
    <mergeCell ref="A19:C22"/>
    <mergeCell ref="A67:C67"/>
    <mergeCell ref="A26:C29"/>
    <mergeCell ref="B24:B25"/>
    <mergeCell ref="C24:C25"/>
    <mergeCell ref="A24:A25"/>
    <mergeCell ref="A51:C55"/>
    <mergeCell ref="A46:C50"/>
    <mergeCell ref="A30:C33"/>
    <mergeCell ref="A34:J34"/>
    <mergeCell ref="A41:C45"/>
    <mergeCell ref="A35:C39"/>
    <mergeCell ref="A40:J40"/>
  </mergeCells>
  <pageMargins left="0.78740157480314965" right="0.39370078740157483" top="0.27559055118110237" bottom="0.39370078740157483" header="0.15748031496062992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abSelected="1" view="pageBreakPreview" topLeftCell="A51" zoomScale="90" zoomScaleNormal="100" zoomScaleSheetLayoutView="90" workbookViewId="0">
      <selection activeCell="F83" sqref="F83"/>
    </sheetView>
  </sheetViews>
  <sheetFormatPr defaultRowHeight="15" x14ac:dyDescent="0.25"/>
  <cols>
    <col min="1" max="1" width="5.7109375" customWidth="1"/>
    <col min="2" max="2" width="31.5703125" customWidth="1"/>
    <col min="3" max="3" width="18.28515625" customWidth="1"/>
    <col min="4" max="4" width="14.28515625" style="10" customWidth="1"/>
    <col min="5" max="5" width="15.140625" customWidth="1"/>
    <col min="6" max="6" width="12.85546875" customWidth="1"/>
    <col min="7" max="7" width="16.7109375" customWidth="1"/>
    <col min="8" max="8" width="14" customWidth="1"/>
    <col min="9" max="9" width="15.28515625" customWidth="1"/>
    <col min="10" max="10" width="31.140625" customWidth="1"/>
  </cols>
  <sheetData>
    <row r="1" spans="1:10" ht="15.75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5.75" x14ac:dyDescent="0.2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15.75" x14ac:dyDescent="0.25">
      <c r="A3" s="6"/>
      <c r="B3" s="6"/>
      <c r="C3" s="6"/>
      <c r="D3" s="9" t="s">
        <v>18</v>
      </c>
      <c r="E3" s="30" t="s">
        <v>19</v>
      </c>
      <c r="F3" s="7" t="s">
        <v>116</v>
      </c>
      <c r="G3" s="8" t="s">
        <v>79</v>
      </c>
      <c r="H3" s="6"/>
      <c r="I3" s="6"/>
      <c r="J3" s="6"/>
    </row>
    <row r="4" spans="1:10" ht="8.25" customHeight="1" x14ac:dyDescent="0.25">
      <c r="A4" s="30"/>
    </row>
    <row r="5" spans="1:10" ht="40.5" customHeight="1" x14ac:dyDescent="0.25">
      <c r="A5" s="100" t="s">
        <v>52</v>
      </c>
      <c r="B5" s="100"/>
      <c r="C5" s="100"/>
      <c r="D5" s="100"/>
    </row>
    <row r="6" spans="1:10" x14ac:dyDescent="0.25">
      <c r="A6" s="98" t="s">
        <v>2</v>
      </c>
      <c r="B6" s="98"/>
      <c r="C6" s="98"/>
      <c r="D6" s="98"/>
    </row>
    <row r="7" spans="1:10" x14ac:dyDescent="0.25">
      <c r="A7" s="99" t="s">
        <v>50</v>
      </c>
      <c r="B7" s="99"/>
      <c r="C7" s="99"/>
      <c r="D7" s="99"/>
    </row>
    <row r="8" spans="1:10" x14ac:dyDescent="0.25">
      <c r="A8" s="99" t="s">
        <v>51</v>
      </c>
      <c r="B8" s="99"/>
      <c r="C8" s="99"/>
      <c r="D8" s="99"/>
      <c r="J8" t="s">
        <v>63</v>
      </c>
    </row>
    <row r="9" spans="1:10" ht="6.75" customHeight="1" x14ac:dyDescent="0.25">
      <c r="A9" s="2" t="s">
        <v>3</v>
      </c>
      <c r="G9" s="11"/>
    </row>
    <row r="10" spans="1:10" ht="27.75" customHeight="1" x14ac:dyDescent="0.25">
      <c r="A10" s="101" t="s">
        <v>4</v>
      </c>
      <c r="B10" s="101" t="s">
        <v>73</v>
      </c>
      <c r="C10" s="101" t="s">
        <v>62</v>
      </c>
      <c r="D10" s="102" t="s">
        <v>5</v>
      </c>
      <c r="E10" s="101" t="s">
        <v>64</v>
      </c>
      <c r="F10" s="101" t="s">
        <v>65</v>
      </c>
      <c r="G10" s="101" t="s">
        <v>66</v>
      </c>
      <c r="H10" s="101" t="s">
        <v>6</v>
      </c>
      <c r="I10" s="101"/>
      <c r="J10" s="101" t="s">
        <v>67</v>
      </c>
    </row>
    <row r="11" spans="1:10" ht="35.25" customHeight="1" x14ac:dyDescent="0.25">
      <c r="A11" s="101"/>
      <c r="B11" s="101"/>
      <c r="C11" s="101"/>
      <c r="D11" s="102"/>
      <c r="E11" s="101"/>
      <c r="F11" s="101"/>
      <c r="G11" s="101"/>
      <c r="H11" s="103" t="s">
        <v>7</v>
      </c>
      <c r="I11" s="103" t="s">
        <v>112</v>
      </c>
      <c r="J11" s="101"/>
    </row>
    <row r="12" spans="1:10" ht="31.5" customHeight="1" x14ac:dyDescent="0.25">
      <c r="A12" s="101"/>
      <c r="B12" s="101"/>
      <c r="C12" s="101"/>
      <c r="D12" s="102"/>
      <c r="E12" s="101"/>
      <c r="F12" s="101"/>
      <c r="G12" s="101"/>
      <c r="H12" s="104"/>
      <c r="I12" s="104"/>
      <c r="J12" s="101"/>
    </row>
    <row r="13" spans="1:10" x14ac:dyDescent="0.25">
      <c r="A13" s="28">
        <v>1</v>
      </c>
      <c r="B13" s="28">
        <v>2</v>
      </c>
      <c r="C13" s="28">
        <v>3</v>
      </c>
      <c r="D13" s="29">
        <v>4</v>
      </c>
      <c r="E13" s="28">
        <v>5</v>
      </c>
      <c r="F13" s="28">
        <v>6</v>
      </c>
      <c r="G13" s="28">
        <v>7</v>
      </c>
      <c r="H13" s="28" t="s">
        <v>71</v>
      </c>
      <c r="I13" s="28">
        <v>9</v>
      </c>
      <c r="J13" s="28">
        <v>10</v>
      </c>
    </row>
    <row r="14" spans="1:10" x14ac:dyDescent="0.25">
      <c r="A14" s="87" t="s">
        <v>26</v>
      </c>
      <c r="B14" s="87"/>
      <c r="C14" s="87"/>
      <c r="D14" s="87"/>
      <c r="E14" s="87"/>
      <c r="F14" s="87"/>
      <c r="G14" s="87"/>
      <c r="H14" s="87"/>
      <c r="I14" s="87"/>
      <c r="J14" s="87"/>
    </row>
    <row r="15" spans="1:10" x14ac:dyDescent="0.25">
      <c r="A15" s="28"/>
      <c r="B15" s="87" t="s">
        <v>115</v>
      </c>
      <c r="C15" s="87"/>
      <c r="D15" s="87"/>
      <c r="E15" s="87"/>
      <c r="F15" s="87"/>
      <c r="G15" s="87"/>
      <c r="H15" s="87"/>
      <c r="I15" s="87"/>
      <c r="J15" s="87"/>
    </row>
    <row r="16" spans="1:10" ht="153" x14ac:dyDescent="0.25">
      <c r="A16" s="103">
        <v>1</v>
      </c>
      <c r="B16" s="128" t="s">
        <v>83</v>
      </c>
      <c r="C16" s="46" t="s">
        <v>108</v>
      </c>
      <c r="D16" s="28" t="s">
        <v>12</v>
      </c>
      <c r="E16" s="31">
        <v>126</v>
      </c>
      <c r="F16" s="31">
        <v>126</v>
      </c>
      <c r="G16" s="31">
        <v>111</v>
      </c>
      <c r="H16" s="31">
        <f>G16-F16</f>
        <v>-15</v>
      </c>
      <c r="I16" s="31">
        <f>G16/F16*100</f>
        <v>88.095238095238088</v>
      </c>
      <c r="J16" s="28" t="s">
        <v>117</v>
      </c>
    </row>
    <row r="17" spans="1:10" ht="114" customHeight="1" x14ac:dyDescent="0.25">
      <c r="A17" s="121"/>
      <c r="B17" s="132"/>
      <c r="C17" s="46" t="s">
        <v>109</v>
      </c>
      <c r="D17" s="35" t="s">
        <v>12</v>
      </c>
      <c r="E17" s="31">
        <v>1020</v>
      </c>
      <c r="F17" s="31">
        <v>1020</v>
      </c>
      <c r="G17" s="31">
        <v>20</v>
      </c>
      <c r="H17" s="31">
        <f>G17-F17</f>
        <v>-1000</v>
      </c>
      <c r="I17" s="31">
        <f>G17/F17*100</f>
        <v>1.9607843137254901</v>
      </c>
      <c r="J17" s="16" t="s">
        <v>129</v>
      </c>
    </row>
    <row r="18" spans="1:10" ht="288.75" hidden="1" customHeight="1" x14ac:dyDescent="0.25">
      <c r="A18" s="121"/>
      <c r="B18" s="132"/>
      <c r="C18" s="46" t="s">
        <v>30</v>
      </c>
      <c r="D18" s="35" t="s">
        <v>12</v>
      </c>
      <c r="E18" s="31">
        <v>57</v>
      </c>
      <c r="F18" s="31">
        <v>57</v>
      </c>
      <c r="G18" s="31">
        <v>0</v>
      </c>
      <c r="H18" s="31">
        <f>F18-G18</f>
        <v>57</v>
      </c>
      <c r="I18" s="31">
        <v>0</v>
      </c>
      <c r="J18" s="31" t="s">
        <v>56</v>
      </c>
    </row>
    <row r="19" spans="1:10" ht="34.5" hidden="1" customHeight="1" x14ac:dyDescent="0.25">
      <c r="A19" s="121"/>
      <c r="B19" s="132"/>
      <c r="C19" s="46" t="s">
        <v>33</v>
      </c>
      <c r="D19" s="35" t="s">
        <v>12</v>
      </c>
      <c r="E19" s="31">
        <v>20</v>
      </c>
      <c r="F19" s="31">
        <v>20</v>
      </c>
      <c r="G19" s="31">
        <v>0</v>
      </c>
      <c r="H19" s="31">
        <f>F19-G19</f>
        <v>20</v>
      </c>
      <c r="I19" s="31">
        <v>0</v>
      </c>
      <c r="J19" s="31" t="s">
        <v>57</v>
      </c>
    </row>
    <row r="20" spans="1:10" ht="140.25" customHeight="1" x14ac:dyDescent="0.25">
      <c r="A20" s="104"/>
      <c r="B20" s="133"/>
      <c r="C20" s="46" t="s">
        <v>113</v>
      </c>
      <c r="D20" s="35" t="s">
        <v>12</v>
      </c>
      <c r="E20" s="31">
        <v>54</v>
      </c>
      <c r="F20" s="31">
        <v>54</v>
      </c>
      <c r="G20" s="31">
        <v>54</v>
      </c>
      <c r="H20" s="31">
        <f>G20-F20</f>
        <v>0</v>
      </c>
      <c r="I20" s="31">
        <f>G20/F20*100</f>
        <v>100</v>
      </c>
      <c r="J20" s="16" t="s">
        <v>128</v>
      </c>
    </row>
    <row r="21" spans="1:10" ht="67.5" customHeight="1" x14ac:dyDescent="0.25">
      <c r="A21" s="120">
        <v>3</v>
      </c>
      <c r="B21" s="128" t="s">
        <v>86</v>
      </c>
      <c r="C21" s="46" t="s">
        <v>108</v>
      </c>
      <c r="D21" s="46" t="s">
        <v>11</v>
      </c>
      <c r="E21" s="45">
        <v>0</v>
      </c>
      <c r="F21" s="45">
        <v>66.900000000000006</v>
      </c>
      <c r="G21" s="45">
        <v>0</v>
      </c>
      <c r="H21" s="45">
        <f>G21-F21</f>
        <v>-66.900000000000006</v>
      </c>
      <c r="I21" s="45">
        <v>0</v>
      </c>
      <c r="J21" s="158" t="s">
        <v>122</v>
      </c>
    </row>
    <row r="22" spans="1:10" ht="103.5" customHeight="1" x14ac:dyDescent="0.25">
      <c r="A22" s="121"/>
      <c r="B22" s="121"/>
      <c r="C22" s="46" t="s">
        <v>109</v>
      </c>
      <c r="D22" s="46" t="s">
        <v>11</v>
      </c>
      <c r="E22" s="45">
        <v>0</v>
      </c>
      <c r="F22" s="45">
        <v>264</v>
      </c>
      <c r="G22" s="45">
        <v>0</v>
      </c>
      <c r="H22" s="45">
        <f>G22-F22</f>
        <v>-264</v>
      </c>
      <c r="I22" s="45">
        <v>0</v>
      </c>
      <c r="J22" s="121"/>
    </row>
    <row r="23" spans="1:10" ht="96" customHeight="1" x14ac:dyDescent="0.25">
      <c r="A23" s="104"/>
      <c r="B23" s="104"/>
      <c r="C23" s="35" t="s">
        <v>121</v>
      </c>
      <c r="D23" s="35" t="s">
        <v>11</v>
      </c>
      <c r="E23" s="31">
        <v>0</v>
      </c>
      <c r="F23" s="31">
        <v>29.1</v>
      </c>
      <c r="G23" s="31">
        <v>0</v>
      </c>
      <c r="H23" s="31">
        <f>G23-F23</f>
        <v>-29.1</v>
      </c>
      <c r="I23" s="31">
        <v>0</v>
      </c>
      <c r="J23" s="104"/>
    </row>
    <row r="24" spans="1:10" ht="25.5" hidden="1" customHeight="1" x14ac:dyDescent="0.25">
      <c r="A24" s="105" t="s">
        <v>8</v>
      </c>
      <c r="B24" s="106"/>
      <c r="C24" s="107"/>
      <c r="D24" s="35" t="s">
        <v>9</v>
      </c>
      <c r="E24" s="31"/>
      <c r="F24" s="31"/>
      <c r="G24" s="31"/>
      <c r="H24" s="16"/>
      <c r="I24" s="16"/>
      <c r="J24" s="26" t="s">
        <v>10</v>
      </c>
    </row>
    <row r="25" spans="1:10" ht="25.5" x14ac:dyDescent="0.25">
      <c r="A25" s="108"/>
      <c r="B25" s="109"/>
      <c r="C25" s="110"/>
      <c r="D25" s="35" t="s">
        <v>12</v>
      </c>
      <c r="E25" s="31">
        <f>E20+E17+E16</f>
        <v>1200</v>
      </c>
      <c r="F25" s="31">
        <f>F20+F17+F16</f>
        <v>1200</v>
      </c>
      <c r="G25" s="31">
        <f>G28</f>
        <v>185</v>
      </c>
      <c r="H25" s="31">
        <f>G25-F25</f>
        <v>-1015</v>
      </c>
      <c r="I25" s="16">
        <f>G25/F25*100</f>
        <v>15.416666666666668</v>
      </c>
      <c r="J25" s="26" t="s">
        <v>10</v>
      </c>
    </row>
    <row r="26" spans="1:10" ht="40.5" hidden="1" customHeight="1" x14ac:dyDescent="0.25">
      <c r="A26" s="108"/>
      <c r="B26" s="109"/>
      <c r="C26" s="110"/>
      <c r="D26" s="35" t="s">
        <v>13</v>
      </c>
      <c r="E26" s="31"/>
      <c r="F26" s="31"/>
      <c r="G26" s="31"/>
      <c r="H26" s="16"/>
      <c r="I26" s="16" t="e">
        <f t="shared" ref="I26" si="0">G26/F26*100</f>
        <v>#DIV/0!</v>
      </c>
      <c r="J26" s="26" t="s">
        <v>10</v>
      </c>
    </row>
    <row r="27" spans="1:10" ht="40.5" customHeight="1" x14ac:dyDescent="0.25">
      <c r="A27" s="108"/>
      <c r="B27" s="109"/>
      <c r="C27" s="110"/>
      <c r="D27" s="46" t="s">
        <v>11</v>
      </c>
      <c r="E27" s="45">
        <f>E23+E22+E21</f>
        <v>0</v>
      </c>
      <c r="F27" s="45">
        <f>F23+F22+F21</f>
        <v>360</v>
      </c>
      <c r="G27" s="45">
        <f>G23</f>
        <v>0</v>
      </c>
      <c r="H27" s="16">
        <f>G27-F27</f>
        <v>-360</v>
      </c>
      <c r="I27" s="16">
        <f>G27/F27*100%</f>
        <v>0</v>
      </c>
      <c r="J27" s="26" t="s">
        <v>10</v>
      </c>
    </row>
    <row r="28" spans="1:10" ht="37.5" customHeight="1" x14ac:dyDescent="0.25">
      <c r="A28" s="111"/>
      <c r="B28" s="112"/>
      <c r="C28" s="113"/>
      <c r="D28" s="35" t="s">
        <v>70</v>
      </c>
      <c r="E28" s="31">
        <f>E25</f>
        <v>1200</v>
      </c>
      <c r="F28" s="31">
        <f>F27+F25</f>
        <v>1560</v>
      </c>
      <c r="G28" s="31">
        <f>G20+G17+G16</f>
        <v>185</v>
      </c>
      <c r="H28" s="16">
        <f>G28-F28</f>
        <v>-1375</v>
      </c>
      <c r="I28" s="16">
        <f>I27+I25</f>
        <v>15.416666666666668</v>
      </c>
      <c r="J28" s="26" t="s">
        <v>10</v>
      </c>
    </row>
    <row r="29" spans="1:10" ht="24" customHeight="1" x14ac:dyDescent="0.25">
      <c r="A29" s="105" t="s">
        <v>114</v>
      </c>
      <c r="B29" s="106"/>
      <c r="C29" s="106"/>
      <c r="D29" s="106"/>
      <c r="E29" s="106"/>
      <c r="F29" s="106"/>
      <c r="G29" s="106"/>
      <c r="H29" s="106"/>
      <c r="I29" s="106"/>
      <c r="J29" s="106"/>
    </row>
    <row r="30" spans="1:10" s="10" customFormat="1" ht="41.25" customHeight="1" x14ac:dyDescent="0.25">
      <c r="A30" s="120">
        <v>2</v>
      </c>
      <c r="B30" s="68" t="s">
        <v>68</v>
      </c>
      <c r="C30" s="68" t="s">
        <v>49</v>
      </c>
      <c r="D30" s="31" t="s">
        <v>12</v>
      </c>
      <c r="E30" s="31">
        <v>26967.599999999999</v>
      </c>
      <c r="F30" s="31">
        <v>26967.599999999999</v>
      </c>
      <c r="G30" s="31">
        <v>11737.1</v>
      </c>
      <c r="H30" s="31">
        <f>G30-F30</f>
        <v>-15230.499999999998</v>
      </c>
      <c r="I30" s="31">
        <f>G30/F30*100</f>
        <v>43.522968302703987</v>
      </c>
      <c r="J30" s="130" t="s">
        <v>127</v>
      </c>
    </row>
    <row r="31" spans="1:10" s="10" customFormat="1" ht="117.75" customHeight="1" x14ac:dyDescent="0.25">
      <c r="A31" s="129"/>
      <c r="B31" s="68"/>
      <c r="C31" s="68"/>
      <c r="D31" s="17" t="s">
        <v>13</v>
      </c>
      <c r="E31" s="31">
        <v>2300</v>
      </c>
      <c r="F31" s="31">
        <v>2300</v>
      </c>
      <c r="G31" s="31">
        <v>326.10000000000002</v>
      </c>
      <c r="H31" s="31">
        <f>G31-F31</f>
        <v>-1973.9</v>
      </c>
      <c r="I31" s="31">
        <f>G31/F31*100</f>
        <v>14.178260869565218</v>
      </c>
      <c r="J31" s="131"/>
    </row>
    <row r="32" spans="1:10" s="10" customFormat="1" ht="33" hidden="1" customHeight="1" x14ac:dyDescent="0.25">
      <c r="A32" s="67" t="s">
        <v>48</v>
      </c>
      <c r="B32" s="67"/>
      <c r="C32" s="67"/>
      <c r="D32" s="35" t="s">
        <v>9</v>
      </c>
      <c r="E32" s="31"/>
      <c r="F32" s="31"/>
      <c r="G32" s="31"/>
      <c r="H32" s="16"/>
      <c r="I32" s="16"/>
      <c r="J32" s="16"/>
    </row>
    <row r="33" spans="1:10" s="10" customFormat="1" ht="23.25" hidden="1" customHeight="1" x14ac:dyDescent="0.25">
      <c r="A33" s="67"/>
      <c r="B33" s="67"/>
      <c r="C33" s="67"/>
      <c r="D33" s="35" t="s">
        <v>11</v>
      </c>
      <c r="E33" s="31"/>
      <c r="F33" s="31"/>
      <c r="G33" s="31"/>
      <c r="H33" s="16"/>
      <c r="I33" s="16"/>
      <c r="J33" s="26" t="s">
        <v>10</v>
      </c>
    </row>
    <row r="34" spans="1:10" s="10" customFormat="1" ht="25.5" customHeight="1" x14ac:dyDescent="0.25">
      <c r="A34" s="67"/>
      <c r="B34" s="67"/>
      <c r="C34" s="67"/>
      <c r="D34" s="35" t="s">
        <v>12</v>
      </c>
      <c r="E34" s="31">
        <f>E30</f>
        <v>26967.599999999999</v>
      </c>
      <c r="F34" s="31">
        <f>F30</f>
        <v>26967.599999999999</v>
      </c>
      <c r="G34" s="31">
        <f>G30</f>
        <v>11737.1</v>
      </c>
      <c r="H34" s="16">
        <f t="shared" ref="H34" si="1">H30</f>
        <v>-15230.499999999998</v>
      </c>
      <c r="I34" s="16">
        <f>G34/F34*100</f>
        <v>43.522968302703987</v>
      </c>
      <c r="J34" s="26" t="s">
        <v>10</v>
      </c>
    </row>
    <row r="35" spans="1:10" s="10" customFormat="1" ht="35.25" customHeight="1" x14ac:dyDescent="0.25">
      <c r="A35" s="67"/>
      <c r="B35" s="67"/>
      <c r="C35" s="67"/>
      <c r="D35" s="52" t="s">
        <v>13</v>
      </c>
      <c r="E35" s="54">
        <v>2300</v>
      </c>
      <c r="F35" s="54">
        <v>2300</v>
      </c>
      <c r="G35" s="54">
        <v>326.10000000000002</v>
      </c>
      <c r="H35" s="16">
        <f>G35-F35</f>
        <v>-1973.9</v>
      </c>
      <c r="I35" s="16">
        <f>G35/F35*100</f>
        <v>14.178260869565218</v>
      </c>
      <c r="J35" s="26" t="s">
        <v>10</v>
      </c>
    </row>
    <row r="36" spans="1:10" s="10" customFormat="1" ht="39" customHeight="1" x14ac:dyDescent="0.25">
      <c r="A36" s="67"/>
      <c r="B36" s="67"/>
      <c r="C36" s="67"/>
      <c r="D36" s="35" t="s">
        <v>70</v>
      </c>
      <c r="E36" s="31">
        <f>E35+E34</f>
        <v>29267.599999999999</v>
      </c>
      <c r="F36" s="31">
        <f>F35+F34</f>
        <v>29267.599999999999</v>
      </c>
      <c r="G36" s="31">
        <f>G35+G34</f>
        <v>12063.2</v>
      </c>
      <c r="H36" s="16">
        <f>H35+H34</f>
        <v>-17204.399999999998</v>
      </c>
      <c r="I36" s="16">
        <f>I35+I34</f>
        <v>57.701229172269208</v>
      </c>
      <c r="J36" s="26" t="s">
        <v>10</v>
      </c>
    </row>
    <row r="37" spans="1:10" s="10" customFormat="1" ht="29.25" hidden="1" customHeight="1" x14ac:dyDescent="0.25">
      <c r="A37" s="114" t="s">
        <v>20</v>
      </c>
      <c r="B37" s="115"/>
      <c r="C37" s="115"/>
      <c r="D37" s="36" t="s">
        <v>9</v>
      </c>
      <c r="E37" s="36"/>
      <c r="F37" s="36"/>
      <c r="G37" s="36"/>
      <c r="H37" s="36"/>
      <c r="I37" s="36"/>
      <c r="J37" s="36" t="s">
        <v>10</v>
      </c>
    </row>
    <row r="38" spans="1:10" s="10" customFormat="1" hidden="1" x14ac:dyDescent="0.25">
      <c r="A38" s="116"/>
      <c r="B38" s="117"/>
      <c r="C38" s="117"/>
      <c r="D38" s="36" t="s">
        <v>70</v>
      </c>
      <c r="E38" s="36">
        <f>E34+E36</f>
        <v>56235.199999999997</v>
      </c>
      <c r="F38" s="36">
        <f>F36+F34</f>
        <v>56235.199999999997</v>
      </c>
      <c r="G38" s="36">
        <f>G36+G34</f>
        <v>23800.300000000003</v>
      </c>
      <c r="H38" s="36">
        <f>H36+H34</f>
        <v>-32434.899999999994</v>
      </c>
      <c r="I38" s="36">
        <f>I36+I34</f>
        <v>101.2241974749732</v>
      </c>
      <c r="J38" s="36" t="s">
        <v>10</v>
      </c>
    </row>
    <row r="39" spans="1:10" s="10" customFormat="1" ht="57.75" hidden="1" customHeight="1" x14ac:dyDescent="0.25">
      <c r="A39" s="116"/>
      <c r="B39" s="117"/>
      <c r="C39" s="117"/>
      <c r="D39" s="36" t="s">
        <v>13</v>
      </c>
      <c r="E39" s="36">
        <f>E36+E26</f>
        <v>29267.599999999999</v>
      </c>
      <c r="F39" s="36">
        <f>F36+F26</f>
        <v>29267.599999999999</v>
      </c>
      <c r="G39" s="36">
        <f>G36+G26</f>
        <v>12063.2</v>
      </c>
      <c r="H39" s="36">
        <f>G39-F39</f>
        <v>-17204.399999999998</v>
      </c>
      <c r="I39" s="36">
        <f>G39/F39*100</f>
        <v>41.216908800174942</v>
      </c>
      <c r="J39" s="36" t="s">
        <v>10</v>
      </c>
    </row>
    <row r="40" spans="1:10" s="10" customFormat="1" ht="20.25" hidden="1" customHeight="1" x14ac:dyDescent="0.25">
      <c r="A40" s="118"/>
      <c r="B40" s="119"/>
      <c r="C40" s="119"/>
      <c r="D40" s="38" t="s">
        <v>70</v>
      </c>
      <c r="E40" s="38">
        <f>SUM(E38:E39)</f>
        <v>85502.799999999988</v>
      </c>
      <c r="F40" s="38">
        <f>SUM(F38:F39)</f>
        <v>85502.799999999988</v>
      </c>
      <c r="G40" s="38">
        <f>SUM(G38:G39)</f>
        <v>35863.5</v>
      </c>
      <c r="H40" s="38">
        <f>G40-F40</f>
        <v>-49639.299999999988</v>
      </c>
      <c r="I40" s="38">
        <f>G40/F40*100</f>
        <v>41.944240422535877</v>
      </c>
      <c r="J40" s="38" t="s">
        <v>10</v>
      </c>
    </row>
    <row r="41" spans="1:10" s="10" customFormat="1" ht="25.5" customHeight="1" x14ac:dyDescent="0.25">
      <c r="A41" s="105" t="s">
        <v>118</v>
      </c>
      <c r="B41" s="106"/>
      <c r="C41" s="106"/>
      <c r="D41" s="106"/>
      <c r="E41" s="106"/>
      <c r="F41" s="106"/>
      <c r="G41" s="106"/>
      <c r="H41" s="106"/>
      <c r="I41" s="106"/>
      <c r="J41" s="106"/>
    </row>
    <row r="42" spans="1:10" s="10" customFormat="1" ht="25.5" customHeight="1" x14ac:dyDescent="0.25">
      <c r="A42" s="120">
        <v>4</v>
      </c>
      <c r="B42" s="128" t="s">
        <v>119</v>
      </c>
      <c r="C42" s="128" t="s">
        <v>120</v>
      </c>
      <c r="D42" s="69" t="s">
        <v>11</v>
      </c>
      <c r="E42" s="69">
        <v>36.1</v>
      </c>
      <c r="F42" s="69">
        <v>36.1</v>
      </c>
      <c r="G42" s="69">
        <v>0</v>
      </c>
      <c r="H42" s="69">
        <f>G42-F42</f>
        <v>-36.1</v>
      </c>
      <c r="I42" s="69">
        <f>G42/F42*100%</f>
        <v>0</v>
      </c>
      <c r="J42" s="160" t="s">
        <v>126</v>
      </c>
    </row>
    <row r="43" spans="1:10" s="10" customFormat="1" ht="137.25" customHeight="1" x14ac:dyDescent="0.25">
      <c r="A43" s="159"/>
      <c r="B43" s="132"/>
      <c r="C43" s="132"/>
      <c r="D43" s="70"/>
      <c r="E43" s="70"/>
      <c r="F43" s="70"/>
      <c r="G43" s="70"/>
      <c r="H43" s="70"/>
      <c r="I43" s="70"/>
      <c r="J43" s="161"/>
    </row>
    <row r="44" spans="1:10" s="10" customFormat="1" ht="25.5" hidden="1" customHeight="1" x14ac:dyDescent="0.25">
      <c r="A44" s="121"/>
      <c r="B44" s="121"/>
      <c r="C44" s="121"/>
      <c r="D44" s="47" t="s">
        <v>12</v>
      </c>
      <c r="E44" s="47" t="e">
        <f>#REF!+E38</f>
        <v>#REF!</v>
      </c>
      <c r="F44" s="47" t="e">
        <f>#REF!+F38</f>
        <v>#REF!</v>
      </c>
      <c r="G44" s="47" t="e">
        <f>#REF!+G38</f>
        <v>#REF!</v>
      </c>
      <c r="H44" s="47" t="e">
        <f>#REF!+#REF!+H31</f>
        <v>#REF!</v>
      </c>
      <c r="I44" s="47" t="e">
        <f>G44/F44*100</f>
        <v>#REF!</v>
      </c>
      <c r="J44" s="47" t="s">
        <v>10</v>
      </c>
    </row>
    <row r="45" spans="1:10" s="10" customFormat="1" ht="38.25" hidden="1" customHeight="1" x14ac:dyDescent="0.25">
      <c r="A45" s="121"/>
      <c r="B45" s="121"/>
      <c r="C45" s="121"/>
      <c r="D45" s="47" t="s">
        <v>13</v>
      </c>
      <c r="E45" s="47" t="e">
        <f>#REF!+E39</f>
        <v>#REF!</v>
      </c>
      <c r="F45" s="47" t="e">
        <f>#REF!+F39</f>
        <v>#REF!</v>
      </c>
      <c r="G45" s="47" t="e">
        <f>#REF!+G39</f>
        <v>#REF!</v>
      </c>
      <c r="H45" s="47" t="e">
        <f>G45-F45</f>
        <v>#REF!</v>
      </c>
      <c r="I45" s="47" t="e">
        <f>G45/F45*100</f>
        <v>#REF!</v>
      </c>
      <c r="J45" s="47" t="s">
        <v>10</v>
      </c>
    </row>
    <row r="46" spans="1:10" s="10" customFormat="1" hidden="1" x14ac:dyDescent="0.25">
      <c r="A46" s="104"/>
      <c r="B46" s="104"/>
      <c r="C46" s="104"/>
      <c r="D46" s="47" t="s">
        <v>70</v>
      </c>
      <c r="E46" s="47">
        <f>E42</f>
        <v>36.1</v>
      </c>
      <c r="F46" s="47">
        <f>F42</f>
        <v>36.1</v>
      </c>
      <c r="G46" s="47">
        <f>G42</f>
        <v>0</v>
      </c>
      <c r="H46" s="47">
        <f>H42</f>
        <v>-36.1</v>
      </c>
      <c r="I46" s="47">
        <f>I42</f>
        <v>0</v>
      </c>
      <c r="J46" s="47" t="s">
        <v>10</v>
      </c>
    </row>
    <row r="47" spans="1:10" s="10" customFormat="1" ht="38.25" x14ac:dyDescent="0.25">
      <c r="A47" s="122" t="s">
        <v>130</v>
      </c>
      <c r="B47" s="123"/>
      <c r="C47" s="124"/>
      <c r="D47" s="53" t="s">
        <v>11</v>
      </c>
      <c r="E47" s="53">
        <f>E42</f>
        <v>36.1</v>
      </c>
      <c r="F47" s="53">
        <f>F42</f>
        <v>36.1</v>
      </c>
      <c r="G47" s="53">
        <f>G42</f>
        <v>0</v>
      </c>
      <c r="H47" s="53">
        <f>H42</f>
        <v>-36.1</v>
      </c>
      <c r="I47" s="53">
        <f>I42</f>
        <v>0</v>
      </c>
      <c r="J47" s="53" t="s">
        <v>10</v>
      </c>
    </row>
    <row r="48" spans="1:10" s="10" customFormat="1" x14ac:dyDescent="0.25">
      <c r="A48" s="125"/>
      <c r="B48" s="126"/>
      <c r="C48" s="127"/>
      <c r="D48" s="53" t="s">
        <v>70</v>
      </c>
      <c r="E48" s="53">
        <f>E46</f>
        <v>36.1</v>
      </c>
      <c r="F48" s="53">
        <f>F46</f>
        <v>36.1</v>
      </c>
      <c r="G48" s="53">
        <f>G46</f>
        <v>0</v>
      </c>
      <c r="H48" s="53">
        <f>H46</f>
        <v>-36.1</v>
      </c>
      <c r="I48" s="53">
        <f>I46</f>
        <v>0</v>
      </c>
      <c r="J48" s="53" t="s">
        <v>10</v>
      </c>
    </row>
    <row r="49" spans="1:10" s="10" customFormat="1" ht="38.25" x14ac:dyDescent="0.25">
      <c r="A49" s="122" t="s">
        <v>20</v>
      </c>
      <c r="B49" s="154"/>
      <c r="C49" s="154"/>
      <c r="D49" s="47" t="s">
        <v>11</v>
      </c>
      <c r="E49" s="47">
        <f>E48</f>
        <v>36.1</v>
      </c>
      <c r="F49" s="47">
        <f>F47+F27</f>
        <v>396.1</v>
      </c>
      <c r="G49" s="47">
        <f>G46+G27</f>
        <v>0</v>
      </c>
      <c r="H49" s="47">
        <f>H47</f>
        <v>-36.1</v>
      </c>
      <c r="I49" s="47">
        <f>I46+I27</f>
        <v>0</v>
      </c>
      <c r="J49" s="47" t="s">
        <v>10</v>
      </c>
    </row>
    <row r="50" spans="1:10" s="10" customFormat="1" ht="25.5" x14ac:dyDescent="0.25">
      <c r="A50" s="155"/>
      <c r="B50" s="156"/>
      <c r="C50" s="157"/>
      <c r="D50" s="47" t="s">
        <v>12</v>
      </c>
      <c r="E50" s="47">
        <f>E34+E25</f>
        <v>28167.599999999999</v>
      </c>
      <c r="F50" s="47">
        <f>F34+F25</f>
        <v>28167.599999999999</v>
      </c>
      <c r="G50" s="47">
        <f>G34+G25</f>
        <v>11922.1</v>
      </c>
      <c r="H50" s="47">
        <f>H34+H25</f>
        <v>-16245.499999999998</v>
      </c>
      <c r="I50" s="47">
        <f>I34+I25</f>
        <v>58.939634969370658</v>
      </c>
      <c r="J50" s="47" t="s">
        <v>10</v>
      </c>
    </row>
    <row r="51" spans="1:10" s="10" customFormat="1" ht="45" customHeight="1" x14ac:dyDescent="0.25">
      <c r="A51" s="155"/>
      <c r="B51" s="157"/>
      <c r="C51" s="157"/>
      <c r="D51" s="47" t="s">
        <v>13</v>
      </c>
      <c r="E51" s="47">
        <f>E35</f>
        <v>2300</v>
      </c>
      <c r="F51" s="47">
        <f>F35</f>
        <v>2300</v>
      </c>
      <c r="G51" s="47">
        <f>G35</f>
        <v>326.10000000000002</v>
      </c>
      <c r="H51" s="47">
        <f>H35</f>
        <v>-1973.9</v>
      </c>
      <c r="I51" s="47">
        <f>I35</f>
        <v>14.178260869565218</v>
      </c>
      <c r="J51" s="47" t="s">
        <v>10</v>
      </c>
    </row>
    <row r="52" spans="1:10" s="10" customFormat="1" ht="21" customHeight="1" x14ac:dyDescent="0.25">
      <c r="A52" s="150"/>
      <c r="B52" s="151"/>
      <c r="C52" s="151"/>
      <c r="D52" s="47" t="s">
        <v>70</v>
      </c>
      <c r="E52" s="47">
        <f>E51+E50+E49</f>
        <v>30503.699999999997</v>
      </c>
      <c r="F52" s="47">
        <f>F51+F50+F49</f>
        <v>30863.699999999997</v>
      </c>
      <c r="G52" s="47">
        <f>G51+G50+G49</f>
        <v>12248.2</v>
      </c>
      <c r="H52" s="47">
        <f>H51+H50+H49</f>
        <v>-18255.499999999996</v>
      </c>
      <c r="I52" s="47">
        <f>I51+I50+I49</f>
        <v>73.11789583893588</v>
      </c>
      <c r="J52" s="47" t="s">
        <v>10</v>
      </c>
    </row>
    <row r="53" spans="1:10" s="10" customFormat="1" ht="23.25" customHeight="1" x14ac:dyDescent="0.25">
      <c r="A53" s="72" t="s">
        <v>14</v>
      </c>
      <c r="B53" s="84"/>
      <c r="C53" s="84"/>
      <c r="D53" s="84"/>
      <c r="E53" s="84"/>
      <c r="F53" s="84"/>
      <c r="G53" s="84"/>
      <c r="H53" s="84"/>
      <c r="I53" s="84"/>
      <c r="J53" s="85"/>
    </row>
    <row r="54" spans="1:10" s="10" customFormat="1" ht="15" hidden="1" customHeight="1" x14ac:dyDescent="0.25">
      <c r="A54" s="51" t="s">
        <v>69</v>
      </c>
      <c r="B54" s="60"/>
      <c r="C54" s="59"/>
      <c r="D54" s="46" t="s">
        <v>11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7" t="s">
        <v>10</v>
      </c>
    </row>
    <row r="55" spans="1:10" s="10" customFormat="1" ht="38.25" hidden="1" customHeight="1" x14ac:dyDescent="0.25">
      <c r="A55" s="56"/>
      <c r="B55" s="57"/>
      <c r="C55" s="58"/>
      <c r="D55" s="46" t="s">
        <v>12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7" t="s">
        <v>10</v>
      </c>
    </row>
    <row r="56" spans="1:10" s="10" customFormat="1" ht="38.25" customHeight="1" x14ac:dyDescent="0.25">
      <c r="A56" s="153" t="s">
        <v>69</v>
      </c>
      <c r="B56" s="79"/>
      <c r="C56" s="80"/>
      <c r="D56" s="46" t="s">
        <v>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55" t="s">
        <v>10</v>
      </c>
    </row>
    <row r="57" spans="1:10" s="10" customFormat="1" ht="38.25" customHeight="1" x14ac:dyDescent="0.25">
      <c r="A57" s="78"/>
      <c r="B57" s="79"/>
      <c r="C57" s="80"/>
      <c r="D57" s="46" t="s">
        <v>11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7" t="s">
        <v>10</v>
      </c>
    </row>
    <row r="58" spans="1:10" ht="36" hidden="1" customHeight="1" x14ac:dyDescent="0.25">
      <c r="A58" s="78"/>
      <c r="B58" s="79"/>
      <c r="C58" s="80"/>
      <c r="D58" s="24" t="s">
        <v>70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7" t="s">
        <v>10</v>
      </c>
    </row>
    <row r="59" spans="1:10" ht="36" customHeight="1" x14ac:dyDescent="0.25">
      <c r="A59" s="78"/>
      <c r="B59" s="79"/>
      <c r="C59" s="80"/>
      <c r="D59" s="24" t="s">
        <v>12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7" t="s">
        <v>10</v>
      </c>
    </row>
    <row r="60" spans="1:10" ht="36" customHeight="1" x14ac:dyDescent="0.25">
      <c r="A60" s="78"/>
      <c r="B60" s="79"/>
      <c r="C60" s="80"/>
      <c r="D60" s="46" t="s">
        <v>13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7" t="s">
        <v>10</v>
      </c>
    </row>
    <row r="61" spans="1:10" x14ac:dyDescent="0.25">
      <c r="A61" s="81"/>
      <c r="B61" s="82"/>
      <c r="C61" s="83"/>
      <c r="D61" s="46" t="s">
        <v>70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7" t="s">
        <v>10</v>
      </c>
    </row>
    <row r="62" spans="1:10" ht="15" hidden="1" customHeight="1" x14ac:dyDescent="0.25">
      <c r="A62" s="48" t="s">
        <v>14</v>
      </c>
      <c r="B62" s="49"/>
      <c r="C62" s="49"/>
      <c r="D62" s="46" t="s">
        <v>9</v>
      </c>
      <c r="E62" s="46"/>
      <c r="F62" s="46"/>
      <c r="G62" s="46"/>
      <c r="H62" s="46"/>
      <c r="I62" s="46"/>
      <c r="J62" s="50"/>
    </row>
    <row r="63" spans="1:10" ht="38.25" hidden="1" x14ac:dyDescent="0.25">
      <c r="A63" s="135" t="s">
        <v>34</v>
      </c>
      <c r="B63" s="136"/>
      <c r="C63" s="137"/>
      <c r="D63" s="46" t="s">
        <v>11</v>
      </c>
      <c r="E63" s="46"/>
      <c r="F63" s="46"/>
      <c r="G63" s="46"/>
      <c r="H63" s="46"/>
      <c r="I63" s="46"/>
      <c r="J63" s="25" t="s">
        <v>10</v>
      </c>
    </row>
    <row r="64" spans="1:10" ht="25.5" hidden="1" x14ac:dyDescent="0.25">
      <c r="A64" s="138"/>
      <c r="B64" s="139"/>
      <c r="C64" s="140"/>
      <c r="D64" s="46" t="s">
        <v>12</v>
      </c>
      <c r="E64" s="46">
        <v>26987.599999999999</v>
      </c>
      <c r="F64" s="46">
        <v>26987.599999999999</v>
      </c>
      <c r="G64" s="46">
        <f>G30+G17</f>
        <v>11757.1</v>
      </c>
      <c r="H64" s="46">
        <f>G64-F64</f>
        <v>-15230.499999999998</v>
      </c>
      <c r="I64" s="46">
        <f>G64/F64*100</f>
        <v>43.564822362862948</v>
      </c>
      <c r="J64" s="25" t="s">
        <v>10</v>
      </c>
    </row>
    <row r="65" spans="1:10" ht="33.75" hidden="1" customHeight="1" x14ac:dyDescent="0.25">
      <c r="A65" s="138"/>
      <c r="B65" s="139"/>
      <c r="C65" s="140"/>
      <c r="D65" s="46" t="s">
        <v>13</v>
      </c>
      <c r="E65" s="46">
        <v>2300</v>
      </c>
      <c r="F65" s="46">
        <v>2300</v>
      </c>
      <c r="G65" s="46">
        <f>G36</f>
        <v>12063.2</v>
      </c>
      <c r="H65" s="46">
        <f>G65-F65</f>
        <v>9763.2000000000007</v>
      </c>
      <c r="I65" s="46">
        <f>G65/F65*100</f>
        <v>524.4869565217391</v>
      </c>
      <c r="J65" s="25" t="s">
        <v>10</v>
      </c>
    </row>
    <row r="66" spans="1:10" hidden="1" x14ac:dyDescent="0.25">
      <c r="A66" s="138"/>
      <c r="B66" s="139"/>
      <c r="C66" s="140"/>
      <c r="D66" s="46" t="s">
        <v>15</v>
      </c>
      <c r="E66" s="46">
        <f>E64+E65+E63+E62</f>
        <v>29287.599999999999</v>
      </c>
      <c r="F66" s="46">
        <f>F65+F64+F63</f>
        <v>29287.599999999999</v>
      </c>
      <c r="G66" s="46">
        <f>G65+G64+G63</f>
        <v>23820.300000000003</v>
      </c>
      <c r="H66" s="46">
        <f>G66-F66</f>
        <v>-5467.2999999999956</v>
      </c>
      <c r="I66" s="46">
        <f>G66/F66*100</f>
        <v>81.332372744779377</v>
      </c>
      <c r="J66" s="25" t="s">
        <v>10</v>
      </c>
    </row>
    <row r="67" spans="1:10" ht="25.5" hidden="1" x14ac:dyDescent="0.25">
      <c r="A67" s="141"/>
      <c r="B67" s="142"/>
      <c r="C67" s="143"/>
      <c r="D67" s="35" t="s">
        <v>9</v>
      </c>
      <c r="E67" s="35"/>
      <c r="F67" s="35"/>
      <c r="G67" s="35"/>
      <c r="H67" s="35"/>
      <c r="I67" s="35"/>
      <c r="J67" s="25" t="s">
        <v>10</v>
      </c>
    </row>
    <row r="68" spans="1:10" ht="40.5" hidden="1" customHeight="1" x14ac:dyDescent="0.25">
      <c r="A68" s="135" t="s">
        <v>123</v>
      </c>
      <c r="B68" s="144"/>
      <c r="C68" s="145"/>
      <c r="D68" s="46" t="s">
        <v>11</v>
      </c>
      <c r="E68" s="46">
        <f>E22</f>
        <v>0</v>
      </c>
      <c r="F68" s="46">
        <f>F22</f>
        <v>264</v>
      </c>
      <c r="G68" s="46">
        <f>G22</f>
        <v>0</v>
      </c>
      <c r="H68" s="46">
        <f>H22</f>
        <v>-264</v>
      </c>
      <c r="I68" s="46">
        <f>I22</f>
        <v>0</v>
      </c>
      <c r="J68" s="25" t="s">
        <v>10</v>
      </c>
    </row>
    <row r="69" spans="1:10" ht="25.5" x14ac:dyDescent="0.25">
      <c r="A69" s="146"/>
      <c r="B69" s="147"/>
      <c r="C69" s="148"/>
      <c r="D69" s="46" t="s">
        <v>12</v>
      </c>
      <c r="E69" s="46">
        <f>E34+E17</f>
        <v>27987.599999999999</v>
      </c>
      <c r="F69" s="46">
        <f>F30+F17</f>
        <v>27987.599999999999</v>
      </c>
      <c r="G69" s="46">
        <f>G34+G17</f>
        <v>11757.1</v>
      </c>
      <c r="H69" s="46">
        <f>H34+H17</f>
        <v>-16230.499999999998</v>
      </c>
      <c r="I69" s="46">
        <f>I34+I25</f>
        <v>58.939634969370658</v>
      </c>
      <c r="J69" s="25" t="s">
        <v>10</v>
      </c>
    </row>
    <row r="70" spans="1:10" ht="66" customHeight="1" x14ac:dyDescent="0.25">
      <c r="A70" s="146"/>
      <c r="B70" s="149"/>
      <c r="C70" s="148"/>
      <c r="D70" s="46" t="s">
        <v>13</v>
      </c>
      <c r="E70" s="46">
        <f>E51</f>
        <v>2300</v>
      </c>
      <c r="F70" s="46">
        <f>F51</f>
        <v>2300</v>
      </c>
      <c r="G70" s="46">
        <f>G51</f>
        <v>326.10000000000002</v>
      </c>
      <c r="H70" s="46">
        <f>H51</f>
        <v>-1973.9</v>
      </c>
      <c r="I70" s="46">
        <f>I51</f>
        <v>14.178260869565218</v>
      </c>
      <c r="J70" s="25" t="s">
        <v>10</v>
      </c>
    </row>
    <row r="71" spans="1:10" ht="27.75" customHeight="1" x14ac:dyDescent="0.25">
      <c r="A71" s="150"/>
      <c r="B71" s="151"/>
      <c r="C71" s="152"/>
      <c r="D71" s="46" t="s">
        <v>15</v>
      </c>
      <c r="E71" s="46">
        <f>E70+E69</f>
        <v>30287.599999999999</v>
      </c>
      <c r="F71" s="46">
        <f>F70+F69</f>
        <v>30287.599999999999</v>
      </c>
      <c r="G71" s="46">
        <f>G70+G69</f>
        <v>12083.2</v>
      </c>
      <c r="H71" s="46">
        <f>H70+H69</f>
        <v>-18204.399999999998</v>
      </c>
      <c r="I71" s="46">
        <f>I70+I69+I68</f>
        <v>73.11789583893588</v>
      </c>
      <c r="J71" s="25" t="s">
        <v>10</v>
      </c>
    </row>
    <row r="72" spans="1:10" ht="23.25" customHeight="1" x14ac:dyDescent="0.25">
      <c r="A72" s="68" t="s">
        <v>35</v>
      </c>
      <c r="B72" s="68"/>
      <c r="C72" s="68"/>
      <c r="D72" s="35" t="s">
        <v>12</v>
      </c>
      <c r="E72" s="64">
        <v>126</v>
      </c>
      <c r="F72" s="64">
        <v>126</v>
      </c>
      <c r="G72" s="64">
        <v>111</v>
      </c>
      <c r="H72" s="64">
        <f>G72-F72</f>
        <v>-15</v>
      </c>
      <c r="I72" s="64">
        <f>G72/F72*100</f>
        <v>88.095238095238088</v>
      </c>
      <c r="J72" s="25" t="s">
        <v>10</v>
      </c>
    </row>
    <row r="73" spans="1:10" ht="38.25" x14ac:dyDescent="0.25">
      <c r="A73" s="68"/>
      <c r="B73" s="68"/>
      <c r="C73" s="68"/>
      <c r="D73" s="35" t="s">
        <v>11</v>
      </c>
      <c r="E73" s="64">
        <v>0</v>
      </c>
      <c r="F73" s="64">
        <v>60</v>
      </c>
      <c r="G73" s="64">
        <v>0</v>
      </c>
      <c r="H73" s="64">
        <f>G73-F73</f>
        <v>-60</v>
      </c>
      <c r="I73" s="64">
        <v>0</v>
      </c>
      <c r="J73" s="25" t="s">
        <v>10</v>
      </c>
    </row>
    <row r="74" spans="1:10" ht="38.25" hidden="1" x14ac:dyDescent="0.25">
      <c r="A74" s="68"/>
      <c r="B74" s="68"/>
      <c r="C74" s="68"/>
      <c r="D74" s="35" t="s">
        <v>13</v>
      </c>
      <c r="E74" s="35"/>
      <c r="F74" s="35"/>
      <c r="G74" s="35"/>
      <c r="H74" s="35"/>
      <c r="I74" s="35"/>
      <c r="J74" s="25" t="s">
        <v>10</v>
      </c>
    </row>
    <row r="75" spans="1:10" ht="30" customHeight="1" x14ac:dyDescent="0.25">
      <c r="A75" s="68"/>
      <c r="B75" s="68"/>
      <c r="C75" s="68"/>
      <c r="D75" s="35" t="s">
        <v>15</v>
      </c>
      <c r="E75" s="35">
        <f>E73+E72</f>
        <v>126</v>
      </c>
      <c r="F75" s="35">
        <f>F73+F72</f>
        <v>186</v>
      </c>
      <c r="G75" s="35">
        <f>G73+G72</f>
        <v>111</v>
      </c>
      <c r="H75" s="35">
        <f>H73+H72</f>
        <v>-75</v>
      </c>
      <c r="I75" s="35">
        <f>I73+I72</f>
        <v>88.095238095238088</v>
      </c>
      <c r="J75" s="25" t="s">
        <v>10</v>
      </c>
    </row>
    <row r="76" spans="1:10" ht="25.5" hidden="1" x14ac:dyDescent="0.25">
      <c r="A76" s="68"/>
      <c r="B76" s="68"/>
      <c r="C76" s="68"/>
      <c r="D76" s="35" t="s">
        <v>9</v>
      </c>
      <c r="E76" s="35"/>
      <c r="F76" s="35"/>
      <c r="G76" s="35"/>
      <c r="H76" s="35"/>
      <c r="I76" s="35"/>
      <c r="J76" s="25" t="s">
        <v>10</v>
      </c>
    </row>
    <row r="77" spans="1:10" ht="38.25" hidden="1" x14ac:dyDescent="0.25">
      <c r="A77" s="68" t="s">
        <v>91</v>
      </c>
      <c r="B77" s="68"/>
      <c r="C77" s="68"/>
      <c r="D77" s="35" t="s">
        <v>11</v>
      </c>
      <c r="E77" s="35"/>
      <c r="F77" s="35"/>
      <c r="G77" s="35"/>
      <c r="H77" s="35"/>
      <c r="I77" s="35"/>
      <c r="J77" s="25" t="s">
        <v>10</v>
      </c>
    </row>
    <row r="78" spans="1:10" ht="25.5" hidden="1" x14ac:dyDescent="0.25">
      <c r="A78" s="68"/>
      <c r="B78" s="68"/>
      <c r="C78" s="68"/>
      <c r="D78" s="35" t="s">
        <v>12</v>
      </c>
      <c r="E78" s="35">
        <v>54</v>
      </c>
      <c r="F78" s="35">
        <v>54</v>
      </c>
      <c r="G78" s="35">
        <v>0</v>
      </c>
      <c r="H78" s="35">
        <f>G78-F78</f>
        <v>-54</v>
      </c>
      <c r="I78" s="35">
        <f>G78*100/F78</f>
        <v>0</v>
      </c>
      <c r="J78" s="25" t="s">
        <v>10</v>
      </c>
    </row>
    <row r="79" spans="1:10" ht="43.5" hidden="1" customHeight="1" x14ac:dyDescent="0.25">
      <c r="A79" s="68"/>
      <c r="B79" s="68"/>
      <c r="C79" s="68"/>
      <c r="D79" s="35" t="s">
        <v>13</v>
      </c>
      <c r="E79" s="35"/>
      <c r="F79" s="35"/>
      <c r="G79" s="35"/>
      <c r="H79" s="35"/>
      <c r="I79" s="35"/>
      <c r="J79" s="25" t="s">
        <v>10</v>
      </c>
    </row>
    <row r="80" spans="1:10" ht="16.5" hidden="1" customHeight="1" x14ac:dyDescent="0.25">
      <c r="A80" s="68"/>
      <c r="B80" s="68"/>
      <c r="C80" s="68"/>
      <c r="D80" s="35" t="s">
        <v>15</v>
      </c>
      <c r="E80" s="35">
        <f>E78</f>
        <v>54</v>
      </c>
      <c r="F80" s="35">
        <f>F78</f>
        <v>54</v>
      </c>
      <c r="G80" s="35">
        <f>G78+G79+G77+G76</f>
        <v>0</v>
      </c>
      <c r="H80" s="35">
        <f>G80-F80</f>
        <v>-54</v>
      </c>
      <c r="I80" s="35">
        <f>G80*100/F80</f>
        <v>0</v>
      </c>
      <c r="J80" s="25" t="s">
        <v>10</v>
      </c>
    </row>
    <row r="81" spans="1:10" ht="33.75" customHeight="1" x14ac:dyDescent="0.25">
      <c r="A81" s="68" t="s">
        <v>45</v>
      </c>
      <c r="B81" s="68"/>
      <c r="C81" s="68"/>
      <c r="D81" s="35" t="s">
        <v>12</v>
      </c>
      <c r="E81" s="35">
        <v>54</v>
      </c>
      <c r="F81" s="35">
        <v>54</v>
      </c>
      <c r="G81" s="35">
        <f>G82</f>
        <v>54</v>
      </c>
      <c r="H81" s="35">
        <f>H82</f>
        <v>0</v>
      </c>
      <c r="I81" s="35">
        <f>I82</f>
        <v>100</v>
      </c>
      <c r="J81" s="25" t="s">
        <v>10</v>
      </c>
    </row>
    <row r="82" spans="1:10" ht="30" customHeight="1" x14ac:dyDescent="0.25">
      <c r="A82" s="68"/>
      <c r="B82" s="68"/>
      <c r="C82" s="68"/>
      <c r="D82" s="35" t="s">
        <v>15</v>
      </c>
      <c r="E82" s="35">
        <f>E81</f>
        <v>54</v>
      </c>
      <c r="F82" s="35">
        <f>F81</f>
        <v>54</v>
      </c>
      <c r="G82" s="35">
        <v>54</v>
      </c>
      <c r="H82" s="35">
        <f>G82-F82</f>
        <v>0</v>
      </c>
      <c r="I82" s="37">
        <f>G82/F82*100</f>
        <v>100</v>
      </c>
      <c r="J82" s="25" t="s">
        <v>10</v>
      </c>
    </row>
    <row r="83" spans="1:10" ht="38.25" x14ac:dyDescent="0.25">
      <c r="A83" s="68" t="s">
        <v>92</v>
      </c>
      <c r="B83" s="134"/>
      <c r="C83" s="134"/>
      <c r="D83" s="46" t="s">
        <v>11</v>
      </c>
      <c r="E83" s="35">
        <v>36.1</v>
      </c>
      <c r="F83" s="35">
        <v>65.2</v>
      </c>
      <c r="G83" s="35">
        <v>0</v>
      </c>
      <c r="H83" s="35">
        <v>0</v>
      </c>
      <c r="I83" s="35">
        <v>100</v>
      </c>
      <c r="J83" s="25" t="s">
        <v>10</v>
      </c>
    </row>
    <row r="84" spans="1:10" ht="25.5" hidden="1" x14ac:dyDescent="0.25">
      <c r="A84" s="134"/>
      <c r="B84" s="134"/>
      <c r="C84" s="134"/>
      <c r="D84" s="46" t="s">
        <v>12</v>
      </c>
      <c r="E84" s="35"/>
      <c r="F84" s="35"/>
      <c r="G84" s="35"/>
      <c r="H84" s="35"/>
      <c r="I84" s="35"/>
      <c r="J84" s="25" t="s">
        <v>10</v>
      </c>
    </row>
    <row r="85" spans="1:10" ht="38.25" hidden="1" x14ac:dyDescent="0.25">
      <c r="A85" s="134"/>
      <c r="B85" s="134"/>
      <c r="C85" s="134"/>
      <c r="D85" s="46" t="s">
        <v>13</v>
      </c>
      <c r="E85" s="35"/>
      <c r="F85" s="35"/>
      <c r="G85" s="35"/>
      <c r="H85" s="35"/>
      <c r="I85" s="35"/>
      <c r="J85" s="25" t="s">
        <v>10</v>
      </c>
    </row>
    <row r="86" spans="1:10" ht="27.75" customHeight="1" x14ac:dyDescent="0.25">
      <c r="A86" s="134"/>
      <c r="B86" s="134"/>
      <c r="C86" s="134"/>
      <c r="D86" s="46" t="s">
        <v>15</v>
      </c>
      <c r="E86" s="35">
        <v>36.1</v>
      </c>
      <c r="F86" s="35">
        <f>F83</f>
        <v>65.2</v>
      </c>
      <c r="G86" s="35">
        <f>G83</f>
        <v>0</v>
      </c>
      <c r="H86" s="35">
        <f>H83</f>
        <v>0</v>
      </c>
      <c r="I86" s="35">
        <f>I83</f>
        <v>100</v>
      </c>
      <c r="J86" s="25" t="s">
        <v>10</v>
      </c>
    </row>
    <row r="87" spans="1:10" x14ac:dyDescent="0.25">
      <c r="A87" s="61"/>
      <c r="B87" s="61"/>
      <c r="C87" s="61"/>
      <c r="D87" s="62"/>
      <c r="E87" s="62"/>
      <c r="F87" s="62"/>
      <c r="G87" s="62"/>
      <c r="H87" s="62"/>
      <c r="I87" s="62"/>
      <c r="J87" s="63"/>
    </row>
    <row r="88" spans="1:10" x14ac:dyDescent="0.25">
      <c r="A88" s="3"/>
    </row>
    <row r="89" spans="1:10" x14ac:dyDescent="0.25">
      <c r="A89" s="3"/>
      <c r="E89" s="10"/>
    </row>
    <row r="90" spans="1:10" x14ac:dyDescent="0.25">
      <c r="A90" s="3"/>
      <c r="E90" s="10"/>
    </row>
    <row r="91" spans="1:10" x14ac:dyDescent="0.25">
      <c r="A91" s="3"/>
      <c r="E91" s="10"/>
    </row>
    <row r="92" spans="1:10" x14ac:dyDescent="0.25">
      <c r="A92" s="3"/>
    </row>
  </sheetData>
  <mergeCells count="53">
    <mergeCell ref="A53:J53"/>
    <mergeCell ref="A56:C61"/>
    <mergeCell ref="A49:C52"/>
    <mergeCell ref="J21:J23"/>
    <mergeCell ref="B42:B46"/>
    <mergeCell ref="A42:A46"/>
    <mergeCell ref="C42:C46"/>
    <mergeCell ref="A41:J41"/>
    <mergeCell ref="J42:J43"/>
    <mergeCell ref="D42:D43"/>
    <mergeCell ref="E42:E43"/>
    <mergeCell ref="F42:F43"/>
    <mergeCell ref="G42:G43"/>
    <mergeCell ref="H42:H43"/>
    <mergeCell ref="I42:I43"/>
    <mergeCell ref="A72:C76"/>
    <mergeCell ref="A77:C80"/>
    <mergeCell ref="A81:C82"/>
    <mergeCell ref="A83:C86"/>
    <mergeCell ref="A63:C67"/>
    <mergeCell ref="A68:C71"/>
    <mergeCell ref="A32:C36"/>
    <mergeCell ref="A29:J29"/>
    <mergeCell ref="A21:A23"/>
    <mergeCell ref="A47:C48"/>
    <mergeCell ref="H10:I10"/>
    <mergeCell ref="J10:J12"/>
    <mergeCell ref="H11:H12"/>
    <mergeCell ref="I11:I12"/>
    <mergeCell ref="B21:B23"/>
    <mergeCell ref="B15:J15"/>
    <mergeCell ref="A30:A31"/>
    <mergeCell ref="B30:B31"/>
    <mergeCell ref="C30:C31"/>
    <mergeCell ref="J30:J31"/>
    <mergeCell ref="B16:B20"/>
    <mergeCell ref="A16:A20"/>
    <mergeCell ref="A8:D8"/>
    <mergeCell ref="A24:C28"/>
    <mergeCell ref="A37:C40"/>
    <mergeCell ref="A1:J1"/>
    <mergeCell ref="A2:J2"/>
    <mergeCell ref="A5:D5"/>
    <mergeCell ref="A6:D6"/>
    <mergeCell ref="A7:D7"/>
    <mergeCell ref="A14:J14"/>
    <mergeCell ref="A10:A12"/>
    <mergeCell ref="B10:B12"/>
    <mergeCell ref="C10:C12"/>
    <mergeCell ref="D10:D12"/>
    <mergeCell ref="E10:E12"/>
    <mergeCell ref="F10:F12"/>
    <mergeCell ref="G10:G12"/>
  </mergeCells>
  <pageMargins left="0.70866141732283472" right="0.31496062992125984" top="0.74803149606299213" bottom="0.74803149606299213" header="0.31496062992125984" footer="0.31496062992125984"/>
  <pageSetup paperSize="9" scale="75" orientation="landscape" r:id="rId1"/>
  <rowBreaks count="3" manualBreakCount="3">
    <brk id="38" min="1" max="9" man="1"/>
    <brk id="70" max="16383" man="1"/>
    <brk id="8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opLeftCell="A19" workbookViewId="0">
      <selection activeCell="A19" sqref="A1:XFD1048576"/>
    </sheetView>
  </sheetViews>
  <sheetFormatPr defaultRowHeight="15" x14ac:dyDescent="0.25"/>
  <cols>
    <col min="1" max="1" width="5.7109375" customWidth="1"/>
    <col min="2" max="2" width="31.5703125" customWidth="1"/>
    <col min="3" max="3" width="18.28515625" customWidth="1"/>
    <col min="4" max="4" width="14.28515625" style="10" customWidth="1"/>
    <col min="5" max="5" width="15.140625" customWidth="1"/>
    <col min="6" max="6" width="12.85546875" customWidth="1"/>
    <col min="7" max="7" width="16.7109375" customWidth="1"/>
    <col min="8" max="8" width="14" customWidth="1"/>
    <col min="9" max="9" width="15.28515625" customWidth="1"/>
    <col min="10" max="10" width="21.42578125" customWidth="1"/>
  </cols>
  <sheetData>
    <row r="1" spans="1:10" ht="15.75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5.75" x14ac:dyDescent="0.2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15.75" x14ac:dyDescent="0.25">
      <c r="A3" s="6"/>
      <c r="B3" s="6"/>
      <c r="C3" s="6"/>
      <c r="D3" s="9" t="s">
        <v>18</v>
      </c>
      <c r="E3" s="30" t="s">
        <v>19</v>
      </c>
      <c r="F3" s="7" t="s">
        <v>81</v>
      </c>
      <c r="G3" s="8" t="s">
        <v>79</v>
      </c>
      <c r="H3" s="6"/>
      <c r="I3" s="6"/>
      <c r="J3" s="6"/>
    </row>
    <row r="4" spans="1:10" ht="8.25" customHeight="1" x14ac:dyDescent="0.25">
      <c r="A4" s="30"/>
    </row>
    <row r="5" spans="1:10" ht="40.5" customHeight="1" x14ac:dyDescent="0.25">
      <c r="A5" s="100" t="s">
        <v>52</v>
      </c>
      <c r="B5" s="100"/>
      <c r="C5" s="100"/>
      <c r="D5" s="100"/>
    </row>
    <row r="6" spans="1:10" x14ac:dyDescent="0.25">
      <c r="A6" s="98" t="s">
        <v>2</v>
      </c>
      <c r="B6" s="98"/>
      <c r="C6" s="98"/>
      <c r="D6" s="98"/>
    </row>
    <row r="7" spans="1:10" x14ac:dyDescent="0.25">
      <c r="A7" s="99" t="s">
        <v>50</v>
      </c>
      <c r="B7" s="99"/>
      <c r="C7" s="99"/>
      <c r="D7" s="99"/>
    </row>
    <row r="8" spans="1:10" x14ac:dyDescent="0.25">
      <c r="A8" s="99" t="s">
        <v>51</v>
      </c>
      <c r="B8" s="99"/>
      <c r="C8" s="99"/>
      <c r="D8" s="99"/>
      <c r="J8" t="s">
        <v>63</v>
      </c>
    </row>
    <row r="9" spans="1:10" ht="6.75" customHeight="1" x14ac:dyDescent="0.25">
      <c r="A9" s="2" t="s">
        <v>3</v>
      </c>
      <c r="G9" s="11"/>
    </row>
    <row r="10" spans="1:10" ht="27.75" customHeight="1" x14ac:dyDescent="0.25">
      <c r="A10" s="101" t="s">
        <v>4</v>
      </c>
      <c r="B10" s="101" t="s">
        <v>73</v>
      </c>
      <c r="C10" s="101" t="s">
        <v>62</v>
      </c>
      <c r="D10" s="102" t="s">
        <v>5</v>
      </c>
      <c r="E10" s="101" t="s">
        <v>64</v>
      </c>
      <c r="F10" s="101" t="s">
        <v>65</v>
      </c>
      <c r="G10" s="101" t="s">
        <v>66</v>
      </c>
      <c r="H10" s="101" t="s">
        <v>6</v>
      </c>
      <c r="I10" s="101"/>
      <c r="J10" s="101" t="s">
        <v>67</v>
      </c>
    </row>
    <row r="11" spans="1:10" ht="35.25" customHeight="1" x14ac:dyDescent="0.25">
      <c r="A11" s="101"/>
      <c r="B11" s="101"/>
      <c r="C11" s="101"/>
      <c r="D11" s="102"/>
      <c r="E11" s="101"/>
      <c r="F11" s="101"/>
      <c r="G11" s="101"/>
      <c r="H11" s="103" t="s">
        <v>7</v>
      </c>
      <c r="I11" s="103" t="s">
        <v>72</v>
      </c>
      <c r="J11" s="101"/>
    </row>
    <row r="12" spans="1:10" ht="31.5" customHeight="1" x14ac:dyDescent="0.25">
      <c r="A12" s="101"/>
      <c r="B12" s="101"/>
      <c r="C12" s="101"/>
      <c r="D12" s="102"/>
      <c r="E12" s="101"/>
      <c r="F12" s="101"/>
      <c r="G12" s="101"/>
      <c r="H12" s="104"/>
      <c r="I12" s="104"/>
      <c r="J12" s="101"/>
    </row>
    <row r="13" spans="1:10" x14ac:dyDescent="0.25">
      <c r="A13" s="28">
        <v>1</v>
      </c>
      <c r="B13" s="28">
        <v>2</v>
      </c>
      <c r="C13" s="28">
        <v>3</v>
      </c>
      <c r="D13" s="29">
        <v>4</v>
      </c>
      <c r="E13" s="28">
        <v>5</v>
      </c>
      <c r="F13" s="28">
        <v>6</v>
      </c>
      <c r="G13" s="28">
        <v>7</v>
      </c>
      <c r="H13" s="28" t="s">
        <v>71</v>
      </c>
      <c r="I13" s="28">
        <v>9</v>
      </c>
      <c r="J13" s="28">
        <v>10</v>
      </c>
    </row>
    <row r="14" spans="1:10" x14ac:dyDescent="0.25">
      <c r="A14" s="87" t="s">
        <v>26</v>
      </c>
      <c r="B14" s="87"/>
      <c r="C14" s="87"/>
      <c r="D14" s="87"/>
      <c r="E14" s="87"/>
      <c r="F14" s="87"/>
      <c r="G14" s="87"/>
      <c r="H14" s="87"/>
      <c r="I14" s="87"/>
      <c r="J14" s="87"/>
    </row>
    <row r="15" spans="1:10" x14ac:dyDescent="0.25">
      <c r="A15" s="28"/>
      <c r="B15" s="87" t="s">
        <v>82</v>
      </c>
      <c r="C15" s="87"/>
      <c r="D15" s="87"/>
      <c r="E15" s="87"/>
      <c r="F15" s="87"/>
      <c r="G15" s="87"/>
      <c r="H15" s="87"/>
      <c r="I15" s="87"/>
      <c r="J15" s="87"/>
    </row>
    <row r="16" spans="1:10" ht="397.5" customHeight="1" x14ac:dyDescent="0.25">
      <c r="A16" s="39">
        <v>1</v>
      </c>
      <c r="B16" s="35" t="s">
        <v>83</v>
      </c>
      <c r="C16" s="35" t="s">
        <v>84</v>
      </c>
      <c r="D16" s="35" t="s">
        <v>12</v>
      </c>
      <c r="E16" s="31">
        <v>200</v>
      </c>
      <c r="F16" s="31">
        <v>200</v>
      </c>
      <c r="G16" s="31">
        <v>200</v>
      </c>
      <c r="H16" s="31">
        <f>G16-F16</f>
        <v>0</v>
      </c>
      <c r="I16" s="31">
        <f>G16/F16*100%</f>
        <v>1</v>
      </c>
      <c r="J16" s="16" t="s">
        <v>85</v>
      </c>
    </row>
    <row r="17" spans="1:10" ht="288.75" hidden="1" customHeight="1" x14ac:dyDescent="0.25">
      <c r="A17" s="31" t="s">
        <v>28</v>
      </c>
      <c r="B17" s="14" t="s">
        <v>29</v>
      </c>
      <c r="C17" s="35" t="s">
        <v>30</v>
      </c>
      <c r="D17" s="35" t="s">
        <v>12</v>
      </c>
      <c r="E17" s="31">
        <v>57</v>
      </c>
      <c r="F17" s="31">
        <v>57</v>
      </c>
      <c r="G17" s="31">
        <v>0</v>
      </c>
      <c r="H17" s="31">
        <f>F17-G17</f>
        <v>57</v>
      </c>
      <c r="I17" s="31">
        <v>0</v>
      </c>
      <c r="J17" s="31" t="s">
        <v>56</v>
      </c>
    </row>
    <row r="18" spans="1:10" ht="34.5" hidden="1" customHeight="1" x14ac:dyDescent="0.25">
      <c r="A18" s="31" t="s">
        <v>31</v>
      </c>
      <c r="B18" s="14" t="s">
        <v>32</v>
      </c>
      <c r="C18" s="35" t="s">
        <v>33</v>
      </c>
      <c r="D18" s="35" t="s">
        <v>12</v>
      </c>
      <c r="E18" s="31">
        <v>20</v>
      </c>
      <c r="F18" s="31">
        <v>20</v>
      </c>
      <c r="G18" s="31">
        <v>0</v>
      </c>
      <c r="H18" s="31">
        <f>F18-G18</f>
        <v>20</v>
      </c>
      <c r="I18" s="31">
        <v>0</v>
      </c>
      <c r="J18" s="31" t="s">
        <v>57</v>
      </c>
    </row>
    <row r="19" spans="1:10" ht="337.5" customHeight="1" x14ac:dyDescent="0.25">
      <c r="A19" s="39">
        <v>3</v>
      </c>
      <c r="B19" s="14" t="s">
        <v>86</v>
      </c>
      <c r="C19" s="35" t="s">
        <v>87</v>
      </c>
      <c r="D19" s="35" t="s">
        <v>11</v>
      </c>
      <c r="E19" s="31">
        <v>360</v>
      </c>
      <c r="F19" s="31">
        <v>360</v>
      </c>
      <c r="G19" s="31">
        <v>360</v>
      </c>
      <c r="H19" s="31">
        <f>G19-F19</f>
        <v>0</v>
      </c>
      <c r="I19" s="31">
        <f>G19/F19*100%</f>
        <v>1</v>
      </c>
      <c r="J19" s="16" t="s">
        <v>88</v>
      </c>
    </row>
    <row r="20" spans="1:10" ht="25.5" customHeight="1" x14ac:dyDescent="0.25">
      <c r="A20" s="88" t="s">
        <v>8</v>
      </c>
      <c r="B20" s="89"/>
      <c r="C20" s="90"/>
      <c r="D20" s="35" t="s">
        <v>9</v>
      </c>
      <c r="E20" s="31"/>
      <c r="F20" s="31"/>
      <c r="G20" s="31"/>
      <c r="H20" s="16"/>
      <c r="I20" s="16"/>
      <c r="J20" s="26" t="s">
        <v>10</v>
      </c>
    </row>
    <row r="21" spans="1:10" ht="23.25" customHeight="1" x14ac:dyDescent="0.25">
      <c r="A21" s="91"/>
      <c r="B21" s="92"/>
      <c r="C21" s="93"/>
      <c r="D21" s="35" t="s">
        <v>11</v>
      </c>
      <c r="E21" s="31">
        <v>360</v>
      </c>
      <c r="F21" s="31">
        <f>F19</f>
        <v>360</v>
      </c>
      <c r="G21" s="31">
        <f>G19</f>
        <v>360</v>
      </c>
      <c r="H21" s="16">
        <f>H19</f>
        <v>0</v>
      </c>
      <c r="I21" s="16">
        <f>I19</f>
        <v>1</v>
      </c>
      <c r="J21" s="26" t="s">
        <v>10</v>
      </c>
    </row>
    <row r="22" spans="1:10" ht="25.5" x14ac:dyDescent="0.25">
      <c r="A22" s="91"/>
      <c r="B22" s="92"/>
      <c r="C22" s="93"/>
      <c r="D22" s="35" t="s">
        <v>12</v>
      </c>
      <c r="E22" s="31">
        <f>E16</f>
        <v>200</v>
      </c>
      <c r="F22" s="31">
        <f>F16</f>
        <v>200</v>
      </c>
      <c r="G22" s="31">
        <f>G18+G17+G16</f>
        <v>200</v>
      </c>
      <c r="H22" s="31">
        <f>G22-F22</f>
        <v>0</v>
      </c>
      <c r="I22" s="16">
        <f>G22/F22*100%</f>
        <v>1</v>
      </c>
      <c r="J22" s="26" t="s">
        <v>10</v>
      </c>
    </row>
    <row r="23" spans="1:10" ht="40.5" customHeight="1" x14ac:dyDescent="0.25">
      <c r="A23" s="94"/>
      <c r="B23" s="95"/>
      <c r="C23" s="96"/>
      <c r="D23" s="35" t="s">
        <v>13</v>
      </c>
      <c r="E23" s="31"/>
      <c r="F23" s="31"/>
      <c r="G23" s="31"/>
      <c r="H23" s="16"/>
      <c r="I23" s="16"/>
      <c r="J23" s="26" t="s">
        <v>10</v>
      </c>
    </row>
    <row r="24" spans="1:10" ht="37.5" customHeight="1" x14ac:dyDescent="0.25">
      <c r="A24" s="32"/>
      <c r="B24" s="33"/>
      <c r="C24" s="34"/>
      <c r="D24" s="35" t="s">
        <v>70</v>
      </c>
      <c r="E24" s="31">
        <f>E21+E22</f>
        <v>560</v>
      </c>
      <c r="F24" s="31">
        <f>F22+F21</f>
        <v>560</v>
      </c>
      <c r="G24" s="31">
        <f>G22+G21</f>
        <v>560</v>
      </c>
      <c r="H24" s="16">
        <f>G24-F24</f>
        <v>0</v>
      </c>
      <c r="I24" s="16">
        <f>H24/G24*100%</f>
        <v>0</v>
      </c>
      <c r="J24" s="26" t="s">
        <v>10</v>
      </c>
    </row>
    <row r="25" spans="1:10" s="10" customFormat="1" ht="24" customHeight="1" x14ac:dyDescent="0.25">
      <c r="A25" s="39"/>
      <c r="B25" s="67" t="s">
        <v>89</v>
      </c>
      <c r="C25" s="67"/>
      <c r="D25" s="67"/>
      <c r="E25" s="67"/>
      <c r="F25" s="67"/>
      <c r="G25" s="67"/>
      <c r="H25" s="67"/>
      <c r="I25" s="67"/>
      <c r="J25" s="67"/>
    </row>
    <row r="26" spans="1:10" s="10" customFormat="1" ht="33.75" customHeight="1" x14ac:dyDescent="0.25">
      <c r="A26" s="120">
        <v>2</v>
      </c>
      <c r="B26" s="68" t="s">
        <v>68</v>
      </c>
      <c r="C26" s="68" t="s">
        <v>49</v>
      </c>
      <c r="D26" s="31" t="s">
        <v>12</v>
      </c>
      <c r="E26" s="31">
        <v>27418.799999999999</v>
      </c>
      <c r="F26" s="31">
        <v>27418.799999999999</v>
      </c>
      <c r="G26" s="31">
        <v>27416</v>
      </c>
      <c r="H26" s="31">
        <f>G26-F26</f>
        <v>-2.7999999999992724</v>
      </c>
      <c r="I26" s="31">
        <f>G26/F26*100%</f>
        <v>0.99989788028651871</v>
      </c>
      <c r="J26" s="130" t="s">
        <v>90</v>
      </c>
    </row>
    <row r="27" spans="1:10" s="10" customFormat="1" ht="408.75" customHeight="1" x14ac:dyDescent="0.25">
      <c r="A27" s="129"/>
      <c r="B27" s="68"/>
      <c r="C27" s="68"/>
      <c r="D27" s="17" t="s">
        <v>13</v>
      </c>
      <c r="E27" s="31">
        <v>1908</v>
      </c>
      <c r="F27" s="31">
        <v>1908</v>
      </c>
      <c r="G27" s="31">
        <v>1908</v>
      </c>
      <c r="H27" s="31">
        <f>G27-F27</f>
        <v>0</v>
      </c>
      <c r="I27" s="31">
        <f>G27/F27*100%</f>
        <v>1</v>
      </c>
      <c r="J27" s="131"/>
    </row>
    <row r="28" spans="1:10" s="10" customFormat="1" ht="33" customHeight="1" x14ac:dyDescent="0.25">
      <c r="A28" s="67" t="s">
        <v>48</v>
      </c>
      <c r="B28" s="67"/>
      <c r="C28" s="67"/>
      <c r="D28" s="35" t="s">
        <v>9</v>
      </c>
      <c r="E28" s="31"/>
      <c r="F28" s="31"/>
      <c r="G28" s="31"/>
      <c r="H28" s="16"/>
      <c r="I28" s="16"/>
      <c r="J28" s="16"/>
    </row>
    <row r="29" spans="1:10" s="10" customFormat="1" ht="23.25" customHeight="1" x14ac:dyDescent="0.25">
      <c r="A29" s="67"/>
      <c r="B29" s="67"/>
      <c r="C29" s="67"/>
      <c r="D29" s="35" t="s">
        <v>11</v>
      </c>
      <c r="E29" s="31"/>
      <c r="F29" s="31"/>
      <c r="G29" s="31"/>
      <c r="H29" s="16"/>
      <c r="I29" s="16"/>
      <c r="J29" s="26" t="s">
        <v>10</v>
      </c>
    </row>
    <row r="30" spans="1:10" s="10" customFormat="1" ht="25.5" customHeight="1" x14ac:dyDescent="0.25">
      <c r="A30" s="67"/>
      <c r="B30" s="67"/>
      <c r="C30" s="67"/>
      <c r="D30" s="35" t="s">
        <v>12</v>
      </c>
      <c r="E30" s="31">
        <f>E26</f>
        <v>27418.799999999999</v>
      </c>
      <c r="F30" s="31">
        <f>F26</f>
        <v>27418.799999999999</v>
      </c>
      <c r="G30" s="31">
        <f>G26</f>
        <v>27416</v>
      </c>
      <c r="H30" s="16">
        <f t="shared" ref="E30:H31" si="0">H26</f>
        <v>-2.7999999999992724</v>
      </c>
      <c r="I30" s="16">
        <v>0.4</v>
      </c>
      <c r="J30" s="26" t="s">
        <v>10</v>
      </c>
    </row>
    <row r="31" spans="1:10" s="10" customFormat="1" ht="39" customHeight="1" x14ac:dyDescent="0.25">
      <c r="A31" s="67"/>
      <c r="B31" s="67"/>
      <c r="C31" s="67"/>
      <c r="D31" s="35" t="s">
        <v>13</v>
      </c>
      <c r="E31" s="31">
        <f t="shared" si="0"/>
        <v>1908</v>
      </c>
      <c r="F31" s="31">
        <f t="shared" si="0"/>
        <v>1908</v>
      </c>
      <c r="G31" s="31">
        <f t="shared" si="0"/>
        <v>1908</v>
      </c>
      <c r="H31" s="16">
        <f t="shared" si="0"/>
        <v>0</v>
      </c>
      <c r="I31" s="16">
        <f>I27</f>
        <v>1</v>
      </c>
      <c r="J31" s="26" t="s">
        <v>10</v>
      </c>
    </row>
    <row r="32" spans="1:10" s="10" customFormat="1" ht="29.25" customHeight="1" x14ac:dyDescent="0.25">
      <c r="A32" s="71" t="s">
        <v>20</v>
      </c>
      <c r="B32" s="71"/>
      <c r="C32" s="71"/>
      <c r="D32" s="36" t="s">
        <v>9</v>
      </c>
      <c r="E32" s="36"/>
      <c r="F32" s="36"/>
      <c r="G32" s="36"/>
      <c r="H32" s="36"/>
      <c r="I32" s="36"/>
      <c r="J32" s="36" t="s">
        <v>10</v>
      </c>
    </row>
    <row r="33" spans="1:10" s="10" customFormat="1" ht="38.25" x14ac:dyDescent="0.25">
      <c r="A33" s="71"/>
      <c r="B33" s="71"/>
      <c r="C33" s="71"/>
      <c r="D33" s="36" t="s">
        <v>11</v>
      </c>
      <c r="E33" s="36">
        <v>360</v>
      </c>
      <c r="F33" s="36">
        <f>F21</f>
        <v>360</v>
      </c>
      <c r="G33" s="36">
        <f>G19</f>
        <v>360</v>
      </c>
      <c r="H33" s="36">
        <f>G33-F33</f>
        <v>0</v>
      </c>
      <c r="I33" s="36">
        <f>G33/F33*100%</f>
        <v>1</v>
      </c>
      <c r="J33" s="36" t="s">
        <v>10</v>
      </c>
    </row>
    <row r="34" spans="1:10" s="10" customFormat="1" ht="25.5" x14ac:dyDescent="0.25">
      <c r="A34" s="71"/>
      <c r="B34" s="71"/>
      <c r="C34" s="71"/>
      <c r="D34" s="36" t="s">
        <v>12</v>
      </c>
      <c r="E34" s="36">
        <f t="shared" ref="E34:G35" si="1">E30+E22</f>
        <v>27618.799999999999</v>
      </c>
      <c r="F34" s="36">
        <f t="shared" si="1"/>
        <v>27618.799999999999</v>
      </c>
      <c r="G34" s="36">
        <f t="shared" si="1"/>
        <v>27616</v>
      </c>
      <c r="H34" s="36">
        <f>H31+H30+H16</f>
        <v>-2.7999999999992724</v>
      </c>
      <c r="I34" s="36">
        <v>0.4</v>
      </c>
      <c r="J34" s="36" t="s">
        <v>10</v>
      </c>
    </row>
    <row r="35" spans="1:10" s="10" customFormat="1" ht="45.75" customHeight="1" x14ac:dyDescent="0.25">
      <c r="A35" s="71"/>
      <c r="B35" s="71"/>
      <c r="C35" s="71"/>
      <c r="D35" s="36" t="s">
        <v>13</v>
      </c>
      <c r="E35" s="36">
        <f t="shared" si="1"/>
        <v>1908</v>
      </c>
      <c r="F35" s="36">
        <f t="shared" si="1"/>
        <v>1908</v>
      </c>
      <c r="G35" s="36">
        <f t="shared" si="1"/>
        <v>1908</v>
      </c>
      <c r="H35" s="36">
        <f>G35-F35</f>
        <v>0</v>
      </c>
      <c r="I35" s="36">
        <v>0.3</v>
      </c>
      <c r="J35" s="36" t="s">
        <v>10</v>
      </c>
    </row>
    <row r="36" spans="1:10" s="10" customFormat="1" ht="16.5" customHeight="1" x14ac:dyDescent="0.25">
      <c r="A36" s="72" t="s">
        <v>14</v>
      </c>
      <c r="B36" s="73"/>
      <c r="C36" s="73"/>
      <c r="D36" s="73"/>
      <c r="E36" s="73"/>
      <c r="F36" s="73"/>
      <c r="G36" s="73"/>
      <c r="H36" s="73"/>
      <c r="I36" s="73"/>
      <c r="J36" s="74"/>
    </row>
    <row r="37" spans="1:10" s="10" customFormat="1" ht="25.5" customHeight="1" x14ac:dyDescent="0.25">
      <c r="A37" s="75" t="s">
        <v>69</v>
      </c>
      <c r="B37" s="76"/>
      <c r="C37" s="77"/>
      <c r="D37" s="35" t="s">
        <v>9</v>
      </c>
      <c r="E37" s="24"/>
      <c r="F37" s="24"/>
      <c r="G37" s="24"/>
      <c r="H37" s="24"/>
      <c r="I37" s="24"/>
      <c r="J37" s="36" t="s">
        <v>10</v>
      </c>
    </row>
    <row r="38" spans="1:10" s="10" customFormat="1" ht="33.75" customHeight="1" x14ac:dyDescent="0.25">
      <c r="A38" s="78"/>
      <c r="B38" s="79"/>
      <c r="C38" s="80"/>
      <c r="D38" s="35" t="s">
        <v>11</v>
      </c>
      <c r="E38" s="24"/>
      <c r="F38" s="24"/>
      <c r="G38" s="24"/>
      <c r="H38" s="24"/>
      <c r="I38" s="24"/>
      <c r="J38" s="36" t="s">
        <v>10</v>
      </c>
    </row>
    <row r="39" spans="1:10" s="10" customFormat="1" ht="25.5" customHeight="1" x14ac:dyDescent="0.25">
      <c r="A39" s="78"/>
      <c r="B39" s="79"/>
      <c r="C39" s="80"/>
      <c r="D39" s="35" t="s">
        <v>12</v>
      </c>
      <c r="E39" s="24"/>
      <c r="F39" s="24"/>
      <c r="G39" s="24"/>
      <c r="H39" s="24"/>
      <c r="I39" s="24"/>
      <c r="J39" s="36" t="s">
        <v>10</v>
      </c>
    </row>
    <row r="40" spans="1:10" s="10" customFormat="1" ht="37.5" customHeight="1" x14ac:dyDescent="0.25">
      <c r="A40" s="78"/>
      <c r="B40" s="79"/>
      <c r="C40" s="80"/>
      <c r="D40" s="35" t="s">
        <v>13</v>
      </c>
      <c r="E40" s="24"/>
      <c r="F40" s="24"/>
      <c r="G40" s="24"/>
      <c r="H40" s="24"/>
      <c r="I40" s="24"/>
      <c r="J40" s="36" t="s">
        <v>10</v>
      </c>
    </row>
    <row r="41" spans="1:10" s="10" customFormat="1" ht="21" customHeight="1" x14ac:dyDescent="0.25">
      <c r="A41" s="81"/>
      <c r="B41" s="82"/>
      <c r="C41" s="83"/>
      <c r="D41" s="24" t="s">
        <v>70</v>
      </c>
      <c r="E41" s="24"/>
      <c r="F41" s="24"/>
      <c r="G41" s="24"/>
      <c r="H41" s="24"/>
      <c r="I41" s="24"/>
      <c r="J41" s="36" t="s">
        <v>10</v>
      </c>
    </row>
    <row r="42" spans="1:10" s="10" customFormat="1" ht="18.75" customHeight="1" x14ac:dyDescent="0.25">
      <c r="A42" s="72" t="s">
        <v>14</v>
      </c>
      <c r="B42" s="84"/>
      <c r="C42" s="84"/>
      <c r="D42" s="84"/>
      <c r="E42" s="84"/>
      <c r="F42" s="84"/>
      <c r="G42" s="84"/>
      <c r="H42" s="84"/>
      <c r="I42" s="84"/>
      <c r="J42" s="85"/>
    </row>
    <row r="43" spans="1:10" s="10" customFormat="1" ht="25.5" x14ac:dyDescent="0.25">
      <c r="A43" s="68" t="s">
        <v>34</v>
      </c>
      <c r="B43" s="68"/>
      <c r="C43" s="68"/>
      <c r="D43" s="35" t="s">
        <v>9</v>
      </c>
      <c r="E43" s="35"/>
      <c r="F43" s="35"/>
      <c r="G43" s="35"/>
      <c r="H43" s="35"/>
      <c r="I43" s="35"/>
      <c r="J43" s="25" t="s">
        <v>10</v>
      </c>
    </row>
    <row r="44" spans="1:10" s="10" customFormat="1" ht="38.25" x14ac:dyDescent="0.25">
      <c r="A44" s="68"/>
      <c r="B44" s="68"/>
      <c r="C44" s="68"/>
      <c r="D44" s="35" t="s">
        <v>11</v>
      </c>
      <c r="E44" s="35">
        <v>204</v>
      </c>
      <c r="F44" s="35">
        <v>204</v>
      </c>
      <c r="G44" s="35">
        <v>204</v>
      </c>
      <c r="H44" s="35">
        <v>0</v>
      </c>
      <c r="I44" s="35">
        <f>G44/F44*100%</f>
        <v>1</v>
      </c>
      <c r="J44" s="25" t="s">
        <v>10</v>
      </c>
    </row>
    <row r="45" spans="1:10" s="10" customFormat="1" ht="25.5" x14ac:dyDescent="0.25">
      <c r="A45" s="68"/>
      <c r="B45" s="68"/>
      <c r="C45" s="68"/>
      <c r="D45" s="35" t="s">
        <v>12</v>
      </c>
      <c r="E45" s="35">
        <v>27433.7</v>
      </c>
      <c r="F45" s="35">
        <v>27433.7</v>
      </c>
      <c r="G45" s="35">
        <v>27430.9</v>
      </c>
      <c r="H45" s="35">
        <f>G45-F45</f>
        <v>-2.7999999999992724</v>
      </c>
      <c r="I45" s="35">
        <f>G45/F45*100%</f>
        <v>0.99989793575055497</v>
      </c>
      <c r="J45" s="25" t="s">
        <v>10</v>
      </c>
    </row>
    <row r="46" spans="1:10" s="10" customFormat="1" ht="36" customHeight="1" x14ac:dyDescent="0.25">
      <c r="A46" s="68"/>
      <c r="B46" s="68"/>
      <c r="C46" s="68"/>
      <c r="D46" s="35" t="s">
        <v>13</v>
      </c>
      <c r="E46" s="35">
        <v>1908</v>
      </c>
      <c r="F46" s="35">
        <v>1908</v>
      </c>
      <c r="G46" s="35">
        <f>G31</f>
        <v>1908</v>
      </c>
      <c r="H46" s="35">
        <f>G46-F46</f>
        <v>0</v>
      </c>
      <c r="I46" s="35">
        <f>G46/F46*100%</f>
        <v>1</v>
      </c>
      <c r="J46" s="25" t="s">
        <v>10</v>
      </c>
    </row>
    <row r="47" spans="1:10" s="10" customFormat="1" ht="23.25" customHeight="1" x14ac:dyDescent="0.25">
      <c r="A47" s="68"/>
      <c r="B47" s="68"/>
      <c r="C47" s="68"/>
      <c r="D47" s="35" t="s">
        <v>15</v>
      </c>
      <c r="E47" s="35">
        <f>E45+E46+E44+E43</f>
        <v>29545.7</v>
      </c>
      <c r="F47" s="35">
        <f>F46+F45+F44</f>
        <v>29545.7</v>
      </c>
      <c r="G47" s="35">
        <f>G46+G45+G44</f>
        <v>29542.9</v>
      </c>
      <c r="H47" s="35">
        <f>G47-F47</f>
        <v>-2.7999999999992724</v>
      </c>
      <c r="I47" s="35">
        <f>I46+I45</f>
        <v>1.9998979357505551</v>
      </c>
      <c r="J47" s="25" t="s">
        <v>10</v>
      </c>
    </row>
    <row r="48" spans="1:10" s="10" customFormat="1" ht="25.5" x14ac:dyDescent="0.25">
      <c r="A48" s="68" t="s">
        <v>35</v>
      </c>
      <c r="B48" s="68"/>
      <c r="C48" s="68"/>
      <c r="D48" s="35" t="s">
        <v>9</v>
      </c>
      <c r="E48" s="35"/>
      <c r="F48" s="35"/>
      <c r="G48" s="35"/>
      <c r="H48" s="35"/>
      <c r="I48" s="35"/>
      <c r="J48" s="25" t="s">
        <v>10</v>
      </c>
    </row>
    <row r="49" spans="1:10" s="10" customFormat="1" ht="38.25" customHeight="1" x14ac:dyDescent="0.25">
      <c r="A49" s="68"/>
      <c r="B49" s="68"/>
      <c r="C49" s="68"/>
      <c r="D49" s="35" t="s">
        <v>11</v>
      </c>
      <c r="E49" s="35">
        <v>66.900000000000006</v>
      </c>
      <c r="F49" s="35">
        <v>66.900000000000006</v>
      </c>
      <c r="G49" s="35">
        <v>66.900000000000006</v>
      </c>
      <c r="H49" s="35">
        <f>G49-F49</f>
        <v>0</v>
      </c>
      <c r="I49" s="35">
        <f>G49/F49*100%</f>
        <v>1</v>
      </c>
      <c r="J49" s="25" t="s">
        <v>10</v>
      </c>
    </row>
    <row r="50" spans="1:10" s="10" customFormat="1" ht="25.5" customHeight="1" x14ac:dyDescent="0.25">
      <c r="A50" s="68"/>
      <c r="B50" s="68"/>
      <c r="C50" s="68"/>
      <c r="D50" s="35" t="s">
        <v>12</v>
      </c>
      <c r="E50" s="35">
        <v>95.1</v>
      </c>
      <c r="F50" s="35">
        <v>95.1</v>
      </c>
      <c r="G50" s="35">
        <v>95.1</v>
      </c>
      <c r="H50" s="35">
        <f>G50-F50</f>
        <v>0</v>
      </c>
      <c r="I50" s="35">
        <f>G50/F50*100%</f>
        <v>1</v>
      </c>
      <c r="J50" s="25" t="s">
        <v>10</v>
      </c>
    </row>
    <row r="51" spans="1:10" ht="36" customHeight="1" x14ac:dyDescent="0.25">
      <c r="A51" s="68"/>
      <c r="B51" s="68"/>
      <c r="C51" s="68"/>
      <c r="D51" s="35" t="s">
        <v>13</v>
      </c>
      <c r="E51" s="35"/>
      <c r="F51" s="35"/>
      <c r="G51" s="35"/>
      <c r="H51" s="35"/>
      <c r="I51" s="35"/>
      <c r="J51" s="25" t="s">
        <v>10</v>
      </c>
    </row>
    <row r="52" spans="1:10" x14ac:dyDescent="0.25">
      <c r="A52" s="68"/>
      <c r="B52" s="68"/>
      <c r="C52" s="68"/>
      <c r="D52" s="35" t="s">
        <v>15</v>
      </c>
      <c r="E52" s="35">
        <v>162</v>
      </c>
      <c r="F52" s="35">
        <f>F49+F50</f>
        <v>162</v>
      </c>
      <c r="G52" s="35">
        <f>G51+G50+G49+G48</f>
        <v>162</v>
      </c>
      <c r="H52" s="35">
        <f>G52-F52</f>
        <v>0</v>
      </c>
      <c r="I52" s="35">
        <f>G52/F52*100%</f>
        <v>1</v>
      </c>
      <c r="J52" s="25" t="s">
        <v>10</v>
      </c>
    </row>
    <row r="53" spans="1:10" ht="25.5" x14ac:dyDescent="0.25">
      <c r="A53" s="68" t="s">
        <v>91</v>
      </c>
      <c r="B53" s="68"/>
      <c r="C53" s="68"/>
      <c r="D53" s="35" t="s">
        <v>9</v>
      </c>
      <c r="E53" s="35"/>
      <c r="F53" s="35"/>
      <c r="G53" s="35"/>
      <c r="H53" s="35"/>
      <c r="I53" s="35"/>
      <c r="J53" s="25" t="s">
        <v>10</v>
      </c>
    </row>
    <row r="54" spans="1:10" ht="38.25" x14ac:dyDescent="0.25">
      <c r="A54" s="68"/>
      <c r="B54" s="68"/>
      <c r="C54" s="68"/>
      <c r="D54" s="35" t="s">
        <v>11</v>
      </c>
      <c r="E54" s="35"/>
      <c r="F54" s="35"/>
      <c r="G54" s="35"/>
      <c r="H54" s="35"/>
      <c r="I54" s="35"/>
      <c r="J54" s="25" t="s">
        <v>10</v>
      </c>
    </row>
    <row r="55" spans="1:10" ht="25.5" x14ac:dyDescent="0.25">
      <c r="A55" s="68"/>
      <c r="B55" s="68"/>
      <c r="C55" s="68"/>
      <c r="D55" s="35" t="s">
        <v>12</v>
      </c>
      <c r="E55" s="35">
        <v>46</v>
      </c>
      <c r="F55" s="35">
        <v>46</v>
      </c>
      <c r="G55" s="35">
        <v>46</v>
      </c>
      <c r="H55" s="35">
        <f>G55-F55</f>
        <v>0</v>
      </c>
      <c r="I55" s="35">
        <f>G55*100/F55</f>
        <v>100</v>
      </c>
      <c r="J55" s="25" t="s">
        <v>10</v>
      </c>
    </row>
    <row r="56" spans="1:10" ht="33.75" customHeight="1" x14ac:dyDescent="0.25">
      <c r="A56" s="68"/>
      <c r="B56" s="68"/>
      <c r="C56" s="68"/>
      <c r="D56" s="35" t="s">
        <v>13</v>
      </c>
      <c r="E56" s="35"/>
      <c r="F56" s="35"/>
      <c r="G56" s="35"/>
      <c r="H56" s="35"/>
      <c r="I56" s="35"/>
      <c r="J56" s="25" t="s">
        <v>10</v>
      </c>
    </row>
    <row r="57" spans="1:10" x14ac:dyDescent="0.25">
      <c r="A57" s="68"/>
      <c r="B57" s="68"/>
      <c r="C57" s="68"/>
      <c r="D57" s="35" t="s">
        <v>15</v>
      </c>
      <c r="E57" s="35">
        <v>46</v>
      </c>
      <c r="F57" s="35">
        <v>46</v>
      </c>
      <c r="G57" s="35">
        <f>G55+G56+G54+G53</f>
        <v>46</v>
      </c>
      <c r="H57" s="35">
        <f>G57-F57</f>
        <v>0</v>
      </c>
      <c r="I57" s="35">
        <f>G57*100/F57</f>
        <v>100</v>
      </c>
      <c r="J57" s="25" t="s">
        <v>10</v>
      </c>
    </row>
    <row r="58" spans="1:10" ht="25.5" x14ac:dyDescent="0.25">
      <c r="A58" s="68" t="s">
        <v>45</v>
      </c>
      <c r="B58" s="68"/>
      <c r="C58" s="68"/>
      <c r="D58" s="35" t="s">
        <v>9</v>
      </c>
      <c r="E58" s="35"/>
      <c r="F58" s="35"/>
      <c r="G58" s="35"/>
      <c r="H58" s="35"/>
      <c r="I58" s="35"/>
      <c r="J58" s="25" t="s">
        <v>10</v>
      </c>
    </row>
    <row r="59" spans="1:10" ht="38.25" x14ac:dyDescent="0.25">
      <c r="A59" s="68"/>
      <c r="B59" s="68"/>
      <c r="C59" s="68"/>
      <c r="D59" s="35" t="s">
        <v>11</v>
      </c>
      <c r="E59" s="35">
        <v>60</v>
      </c>
      <c r="F59" s="35">
        <v>60</v>
      </c>
      <c r="G59" s="35">
        <v>60</v>
      </c>
      <c r="H59" s="35">
        <f>G59-F59</f>
        <v>0</v>
      </c>
      <c r="I59" s="35">
        <v>100</v>
      </c>
      <c r="J59" s="25" t="s">
        <v>10</v>
      </c>
    </row>
    <row r="60" spans="1:10" ht="25.5" x14ac:dyDescent="0.25">
      <c r="A60" s="68"/>
      <c r="B60" s="68"/>
      <c r="C60" s="68"/>
      <c r="D60" s="35" t="s">
        <v>12</v>
      </c>
      <c r="E60" s="35">
        <v>44</v>
      </c>
      <c r="F60" s="35">
        <v>44</v>
      </c>
      <c r="G60" s="35">
        <v>44</v>
      </c>
      <c r="H60" s="35">
        <f>G60-F60</f>
        <v>0</v>
      </c>
      <c r="I60" s="35">
        <f>G60*100/F60</f>
        <v>100</v>
      </c>
      <c r="J60" s="25" t="s">
        <v>10</v>
      </c>
    </row>
    <row r="61" spans="1:10" ht="38.25" x14ac:dyDescent="0.25">
      <c r="A61" s="68"/>
      <c r="B61" s="68"/>
      <c r="C61" s="68"/>
      <c r="D61" s="35" t="s">
        <v>13</v>
      </c>
      <c r="E61" s="35"/>
      <c r="F61" s="35"/>
      <c r="G61" s="35"/>
      <c r="H61" s="35"/>
      <c r="I61" s="35"/>
      <c r="J61" s="25" t="s">
        <v>10</v>
      </c>
    </row>
    <row r="62" spans="1:10" x14ac:dyDescent="0.25">
      <c r="A62" s="68"/>
      <c r="B62" s="68"/>
      <c r="C62" s="68"/>
      <c r="D62" s="35" t="s">
        <v>15</v>
      </c>
      <c r="E62" s="35">
        <v>104</v>
      </c>
      <c r="F62" s="35">
        <f>F60+F59</f>
        <v>104</v>
      </c>
      <c r="G62" s="35">
        <f>G59+G60</f>
        <v>104</v>
      </c>
      <c r="H62" s="35">
        <f>H61+H60+H59+H58</f>
        <v>0</v>
      </c>
      <c r="I62" s="35">
        <f>G62*100/F62</f>
        <v>100</v>
      </c>
      <c r="J62" s="25" t="s">
        <v>10</v>
      </c>
    </row>
    <row r="63" spans="1:10" ht="25.5" x14ac:dyDescent="0.25">
      <c r="A63" s="135" t="s">
        <v>92</v>
      </c>
      <c r="B63" s="144"/>
      <c r="C63" s="145"/>
      <c r="D63" s="35" t="s">
        <v>9</v>
      </c>
      <c r="E63" s="35"/>
      <c r="F63" s="35"/>
      <c r="G63" s="35"/>
      <c r="H63" s="35"/>
      <c r="I63" s="35"/>
      <c r="J63" s="25" t="s">
        <v>10</v>
      </c>
    </row>
    <row r="64" spans="1:10" ht="38.25" x14ac:dyDescent="0.25">
      <c r="A64" s="146"/>
      <c r="B64" s="147"/>
      <c r="C64" s="148"/>
      <c r="D64" s="35" t="s">
        <v>11</v>
      </c>
      <c r="E64" s="35">
        <v>29.1</v>
      </c>
      <c r="F64" s="35">
        <v>29.1</v>
      </c>
      <c r="G64" s="35">
        <v>29.1</v>
      </c>
      <c r="H64" s="35">
        <v>0</v>
      </c>
      <c r="I64" s="35">
        <v>100</v>
      </c>
      <c r="J64" s="25" t="s">
        <v>10</v>
      </c>
    </row>
    <row r="65" spans="1:10" ht="25.5" x14ac:dyDescent="0.25">
      <c r="A65" s="146"/>
      <c r="B65" s="147"/>
      <c r="C65" s="148"/>
      <c r="D65" s="35" t="s">
        <v>12</v>
      </c>
      <c r="E65" s="35"/>
      <c r="F65" s="35"/>
      <c r="G65" s="35"/>
      <c r="H65" s="35"/>
      <c r="I65" s="35"/>
      <c r="J65" s="25" t="s">
        <v>10</v>
      </c>
    </row>
    <row r="66" spans="1:10" ht="43.5" customHeight="1" x14ac:dyDescent="0.25">
      <c r="A66" s="146"/>
      <c r="B66" s="147"/>
      <c r="C66" s="148"/>
      <c r="D66" s="35" t="s">
        <v>13</v>
      </c>
      <c r="E66" s="35"/>
      <c r="F66" s="35"/>
      <c r="G66" s="35"/>
      <c r="H66" s="35"/>
      <c r="I66" s="35"/>
      <c r="J66" s="25" t="s">
        <v>10</v>
      </c>
    </row>
    <row r="67" spans="1:10" ht="16.5" customHeight="1" x14ac:dyDescent="0.25">
      <c r="A67" s="150"/>
      <c r="B67" s="151"/>
      <c r="C67" s="152"/>
      <c r="D67" s="35" t="s">
        <v>15</v>
      </c>
      <c r="E67" s="35">
        <v>29.1</v>
      </c>
      <c r="F67" s="35">
        <f>F64</f>
        <v>29.1</v>
      </c>
      <c r="G67" s="35">
        <f>G64</f>
        <v>29.1</v>
      </c>
      <c r="H67" s="35">
        <f>H64</f>
        <v>0</v>
      </c>
      <c r="I67" s="35">
        <f>I64</f>
        <v>100</v>
      </c>
      <c r="J67" s="25" t="s">
        <v>10</v>
      </c>
    </row>
    <row r="69" spans="1:10" ht="15.75" x14ac:dyDescent="0.25">
      <c r="A69" s="4" t="s">
        <v>59</v>
      </c>
      <c r="H69" t="s">
        <v>36</v>
      </c>
    </row>
    <row r="70" spans="1:10" x14ac:dyDescent="0.25">
      <c r="A70" s="3" t="s">
        <v>25</v>
      </c>
      <c r="I70" s="40"/>
    </row>
    <row r="71" spans="1:10" x14ac:dyDescent="0.25">
      <c r="A71" s="3" t="s">
        <v>21</v>
      </c>
    </row>
    <row r="72" spans="1:10" ht="15.75" x14ac:dyDescent="0.25">
      <c r="A72" s="4" t="s">
        <v>16</v>
      </c>
      <c r="B72" t="s">
        <v>37</v>
      </c>
      <c r="C72" t="s">
        <v>38</v>
      </c>
      <c r="D72" s="27"/>
      <c r="E72" s="10"/>
      <c r="F72" s="10" t="s">
        <v>53</v>
      </c>
      <c r="H72" t="s">
        <v>39</v>
      </c>
    </row>
    <row r="73" spans="1:10" x14ac:dyDescent="0.25">
      <c r="A73" s="3" t="s">
        <v>24</v>
      </c>
      <c r="D73" s="41"/>
      <c r="I73" s="40"/>
    </row>
    <row r="74" spans="1:10" x14ac:dyDescent="0.25">
      <c r="A74" s="3" t="s">
        <v>22</v>
      </c>
    </row>
    <row r="75" spans="1:10" ht="15.75" x14ac:dyDescent="0.25">
      <c r="A75" s="4" t="s">
        <v>93</v>
      </c>
      <c r="B75" t="s">
        <v>94</v>
      </c>
      <c r="C75" t="s">
        <v>95</v>
      </c>
      <c r="E75" s="10"/>
      <c r="F75" s="10" t="s">
        <v>96</v>
      </c>
      <c r="H75" t="s">
        <v>97</v>
      </c>
    </row>
    <row r="76" spans="1:10" x14ac:dyDescent="0.25">
      <c r="A76" s="3" t="s">
        <v>98</v>
      </c>
      <c r="D76" s="41"/>
      <c r="I76" s="40"/>
    </row>
    <row r="77" spans="1:10" x14ac:dyDescent="0.25">
      <c r="A77" s="3" t="s">
        <v>23</v>
      </c>
    </row>
    <row r="78" spans="1:10" x14ac:dyDescent="0.25">
      <c r="A78" s="3" t="s">
        <v>40</v>
      </c>
      <c r="B78" t="s">
        <v>41</v>
      </c>
      <c r="C78" t="s">
        <v>99</v>
      </c>
      <c r="D78" s="42" t="s">
        <v>100</v>
      </c>
      <c r="E78" s="10"/>
      <c r="F78" s="10" t="s">
        <v>58</v>
      </c>
      <c r="H78" t="s">
        <v>42</v>
      </c>
      <c r="I78" s="43" t="s">
        <v>101</v>
      </c>
    </row>
    <row r="79" spans="1:10" x14ac:dyDescent="0.25">
      <c r="A79" s="3"/>
    </row>
    <row r="80" spans="1:10" x14ac:dyDescent="0.25">
      <c r="A80" s="3" t="s">
        <v>54</v>
      </c>
      <c r="B80" t="s">
        <v>102</v>
      </c>
      <c r="C80" t="s">
        <v>103</v>
      </c>
      <c r="D80" s="42" t="s">
        <v>100</v>
      </c>
      <c r="F80" s="10" t="s">
        <v>104</v>
      </c>
      <c r="H80" t="s">
        <v>44</v>
      </c>
      <c r="I80" s="43" t="s">
        <v>101</v>
      </c>
    </row>
    <row r="81" spans="1:9" x14ac:dyDescent="0.25">
      <c r="A81" s="3"/>
      <c r="F81" s="10"/>
    </row>
    <row r="82" spans="1:9" ht="45" x14ac:dyDescent="0.25">
      <c r="A82" s="3" t="s">
        <v>54</v>
      </c>
      <c r="B82" s="44" t="s">
        <v>92</v>
      </c>
      <c r="C82" t="s">
        <v>105</v>
      </c>
      <c r="D82" s="42" t="s">
        <v>100</v>
      </c>
      <c r="F82" s="10"/>
      <c r="H82" t="s">
        <v>106</v>
      </c>
      <c r="I82" s="43" t="s">
        <v>101</v>
      </c>
    </row>
    <row r="83" spans="1:9" ht="42" customHeight="1" x14ac:dyDescent="0.25">
      <c r="A83" s="65" t="s">
        <v>107</v>
      </c>
      <c r="B83" s="65"/>
      <c r="C83" s="66"/>
    </row>
    <row r="84" spans="1:9" x14ac:dyDescent="0.25">
      <c r="A84" s="3"/>
    </row>
    <row r="85" spans="1:9" x14ac:dyDescent="0.25">
      <c r="A85" s="3"/>
    </row>
    <row r="86" spans="1:9" x14ac:dyDescent="0.25">
      <c r="A86" s="3"/>
      <c r="E86" s="10"/>
    </row>
    <row r="87" spans="1:9" x14ac:dyDescent="0.25">
      <c r="A87" s="3"/>
      <c r="E87" s="10"/>
    </row>
    <row r="88" spans="1:9" x14ac:dyDescent="0.25">
      <c r="A88" s="3"/>
      <c r="E88" s="10"/>
    </row>
  </sheetData>
  <mergeCells count="36">
    <mergeCell ref="A48:C52"/>
    <mergeCell ref="A53:C57"/>
    <mergeCell ref="A58:C62"/>
    <mergeCell ref="A63:C67"/>
    <mergeCell ref="A83:C83"/>
    <mergeCell ref="A43:C47"/>
    <mergeCell ref="B15:J15"/>
    <mergeCell ref="A20:C23"/>
    <mergeCell ref="B25:J25"/>
    <mergeCell ref="A26:A27"/>
    <mergeCell ref="B26:B27"/>
    <mergeCell ref="C26:C27"/>
    <mergeCell ref="J26:J27"/>
    <mergeCell ref="A28:C31"/>
    <mergeCell ref="A32:C35"/>
    <mergeCell ref="A36:J36"/>
    <mergeCell ref="A37:C41"/>
    <mergeCell ref="A42:J42"/>
    <mergeCell ref="A14:J14"/>
    <mergeCell ref="A10:A12"/>
    <mergeCell ref="B10:B12"/>
    <mergeCell ref="C10:C12"/>
    <mergeCell ref="D10:D12"/>
    <mergeCell ref="E10:E12"/>
    <mergeCell ref="F10:F12"/>
    <mergeCell ref="G10:G12"/>
    <mergeCell ref="H10:I10"/>
    <mergeCell ref="J10:J12"/>
    <mergeCell ref="H11:H12"/>
    <mergeCell ref="I11:I12"/>
    <mergeCell ref="A8:D8"/>
    <mergeCell ref="A1:J1"/>
    <mergeCell ref="A2:J2"/>
    <mergeCell ref="A5:D5"/>
    <mergeCell ref="A6:D6"/>
    <mergeCell ref="A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C18" sqref="C18"/>
    </sheetView>
  </sheetViews>
  <sheetFormatPr defaultRowHeight="15" x14ac:dyDescent="0.25"/>
  <cols>
    <col min="2" max="2" width="19.42578125" customWidth="1"/>
  </cols>
  <sheetData>
    <row r="1" spans="1:9" x14ac:dyDescent="0.25">
      <c r="D1" s="10"/>
      <c r="H1" t="s">
        <v>36</v>
      </c>
    </row>
    <row r="2" spans="1:9" ht="15.75" x14ac:dyDescent="0.25">
      <c r="A2" s="4" t="s">
        <v>59</v>
      </c>
      <c r="D2" s="10"/>
      <c r="I2" s="40"/>
    </row>
    <row r="3" spans="1:9" x14ac:dyDescent="0.25">
      <c r="A3" s="3" t="s">
        <v>25</v>
      </c>
      <c r="D3" s="10"/>
    </row>
    <row r="4" spans="1:9" x14ac:dyDescent="0.25">
      <c r="A4" s="3" t="s">
        <v>21</v>
      </c>
      <c r="D4" s="27"/>
      <c r="E4" s="10"/>
      <c r="F4" s="10" t="s">
        <v>53</v>
      </c>
      <c r="H4" t="s">
        <v>39</v>
      </c>
    </row>
    <row r="5" spans="1:9" ht="15.75" x14ac:dyDescent="0.25">
      <c r="A5" s="4" t="s">
        <v>16</v>
      </c>
      <c r="B5" t="s">
        <v>37</v>
      </c>
      <c r="C5" t="s">
        <v>38</v>
      </c>
      <c r="D5" s="41"/>
      <c r="I5" s="40"/>
    </row>
    <row r="6" spans="1:9" x14ac:dyDescent="0.25">
      <c r="A6" s="3" t="s">
        <v>24</v>
      </c>
      <c r="D6" s="10"/>
    </row>
    <row r="7" spans="1:9" x14ac:dyDescent="0.25">
      <c r="A7" s="3" t="s">
        <v>22</v>
      </c>
      <c r="D7" s="10"/>
      <c r="E7" s="10"/>
      <c r="F7" s="10" t="s">
        <v>96</v>
      </c>
      <c r="H7" t="s">
        <v>97</v>
      </c>
    </row>
    <row r="8" spans="1:9" ht="15.75" x14ac:dyDescent="0.25">
      <c r="A8" s="4" t="s">
        <v>93</v>
      </c>
      <c r="B8" t="s">
        <v>94</v>
      </c>
      <c r="C8" t="s">
        <v>95</v>
      </c>
      <c r="D8" s="41"/>
      <c r="I8" s="40"/>
    </row>
    <row r="9" spans="1:9" x14ac:dyDescent="0.25">
      <c r="A9" s="3" t="s">
        <v>98</v>
      </c>
      <c r="D9" s="10"/>
    </row>
    <row r="10" spans="1:9" x14ac:dyDescent="0.25">
      <c r="A10" s="3" t="s">
        <v>23</v>
      </c>
      <c r="D10" s="42" t="s">
        <v>100</v>
      </c>
      <c r="E10" s="10"/>
      <c r="F10" s="10" t="s">
        <v>58</v>
      </c>
      <c r="H10" t="s">
        <v>42</v>
      </c>
      <c r="I10" s="43" t="s">
        <v>101</v>
      </c>
    </row>
    <row r="11" spans="1:9" x14ac:dyDescent="0.25">
      <c r="A11" s="3" t="s">
        <v>40</v>
      </c>
      <c r="B11" t="s">
        <v>41</v>
      </c>
      <c r="C11" t="s">
        <v>110</v>
      </c>
      <c r="D11" s="10"/>
    </row>
    <row r="12" spans="1:9" x14ac:dyDescent="0.25">
      <c r="A12" s="3"/>
      <c r="D12" s="42" t="s">
        <v>100</v>
      </c>
      <c r="F12" s="10" t="s">
        <v>111</v>
      </c>
      <c r="H12" t="s">
        <v>44</v>
      </c>
      <c r="I12" s="43" t="s">
        <v>101</v>
      </c>
    </row>
    <row r="13" spans="1:9" x14ac:dyDescent="0.25">
      <c r="A13" s="3" t="s">
        <v>54</v>
      </c>
      <c r="B13" t="s">
        <v>102</v>
      </c>
      <c r="C13" t="s">
        <v>125</v>
      </c>
      <c r="D13" s="10"/>
      <c r="F13" s="10"/>
    </row>
    <row r="14" spans="1:9" x14ac:dyDescent="0.25">
      <c r="A14" s="3"/>
      <c r="D14" s="42" t="s">
        <v>100</v>
      </c>
      <c r="F14" s="10"/>
      <c r="H14" t="s">
        <v>106</v>
      </c>
      <c r="I14" s="43" t="s">
        <v>101</v>
      </c>
    </row>
    <row r="15" spans="1:9" ht="75" x14ac:dyDescent="0.25">
      <c r="A15" s="3" t="s">
        <v>54</v>
      </c>
      <c r="B15" s="44" t="s">
        <v>92</v>
      </c>
      <c r="C15" t="s">
        <v>105</v>
      </c>
      <c r="D15" s="10"/>
    </row>
    <row r="16" spans="1:9" x14ac:dyDescent="0.25">
      <c r="A16" s="65" t="s">
        <v>124</v>
      </c>
      <c r="B16" s="65"/>
      <c r="C16" s="66"/>
      <c r="D16" s="10"/>
    </row>
  </sheetData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2017-07-18T10:13:39Z</dcterms:modified>
</cp:coreProperties>
</file>