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405" windowWidth="15120" windowHeight="7710"/>
  </bookViews>
  <sheets>
    <sheet name="Лист1" sheetId="5" r:id="rId1"/>
  </sheets>
  <calcPr calcId="144525"/>
</workbook>
</file>

<file path=xl/calcChain.xml><?xml version="1.0" encoding="utf-8"?>
<calcChain xmlns="http://schemas.openxmlformats.org/spreadsheetml/2006/main">
  <c r="H134" i="5" l="1"/>
  <c r="H133" i="5"/>
  <c r="H129" i="5"/>
  <c r="H124" i="5"/>
  <c r="H121" i="5"/>
  <c r="H120" i="5"/>
  <c r="G118" i="5"/>
  <c r="G122" i="5" s="1"/>
  <c r="H117" i="5"/>
  <c r="H116" i="5"/>
  <c r="H115" i="5"/>
  <c r="H114" i="5"/>
  <c r="H113" i="5"/>
  <c r="H112" i="5"/>
  <c r="I110" i="5"/>
  <c r="I118" i="5" s="1"/>
  <c r="H110" i="5"/>
  <c r="H118" i="5" s="1"/>
  <c r="H109" i="5"/>
  <c r="H108" i="5"/>
  <c r="E104" i="5"/>
  <c r="E127" i="5" s="1"/>
  <c r="H101" i="5"/>
  <c r="F99" i="5"/>
  <c r="E99" i="5"/>
  <c r="G98" i="5"/>
  <c r="F98" i="5"/>
  <c r="E98" i="5"/>
  <c r="E102" i="5" s="1"/>
  <c r="E130" i="5" s="1"/>
  <c r="H97" i="5"/>
  <c r="I95" i="5"/>
  <c r="H95" i="5"/>
  <c r="H94" i="5"/>
  <c r="H93" i="5"/>
  <c r="G91" i="5"/>
  <c r="H91" i="5" s="1"/>
  <c r="H99" i="5" s="1"/>
  <c r="I90" i="5"/>
  <c r="I98" i="5" s="1"/>
  <c r="H90" i="5"/>
  <c r="H89" i="5"/>
  <c r="G87" i="5"/>
  <c r="F87" i="5"/>
  <c r="F104" i="5" s="1"/>
  <c r="F127" i="5" s="1"/>
  <c r="F86" i="5"/>
  <c r="H84" i="5"/>
  <c r="G83" i="5"/>
  <c r="I83" i="5" s="1"/>
  <c r="G82" i="5"/>
  <c r="G86" i="5" s="1"/>
  <c r="F82" i="5"/>
  <c r="H80" i="5"/>
  <c r="I78" i="5"/>
  <c r="H78" i="5"/>
  <c r="H77" i="5"/>
  <c r="H76" i="5"/>
  <c r="I74" i="5"/>
  <c r="H74" i="5"/>
  <c r="G74" i="5"/>
  <c r="H73" i="5"/>
  <c r="H72" i="5"/>
  <c r="I70" i="5"/>
  <c r="H70" i="5"/>
  <c r="G69" i="5"/>
  <c r="G68" i="5"/>
  <c r="H67" i="5"/>
  <c r="I66" i="5"/>
  <c r="H66" i="5"/>
  <c r="F65" i="5"/>
  <c r="F69" i="5" s="1"/>
  <c r="H63" i="5"/>
  <c r="I61" i="5"/>
  <c r="H61" i="5"/>
  <c r="G60" i="5"/>
  <c r="E60" i="5"/>
  <c r="E103" i="5" s="1"/>
  <c r="H58" i="5"/>
  <c r="F57" i="5"/>
  <c r="H57" i="5" s="1"/>
  <c r="F56" i="5"/>
  <c r="I56" i="5" s="1"/>
  <c r="H54" i="5"/>
  <c r="I52" i="5"/>
  <c r="H52" i="5"/>
  <c r="H50" i="5"/>
  <c r="H48" i="5"/>
  <c r="H46" i="5"/>
  <c r="H44" i="5"/>
  <c r="H42" i="5"/>
  <c r="G40" i="5"/>
  <c r="G39" i="5"/>
  <c r="I39" i="5" s="1"/>
  <c r="F39" i="5"/>
  <c r="G38" i="5"/>
  <c r="F38" i="5"/>
  <c r="F102" i="5" s="1"/>
  <c r="H37" i="5"/>
  <c r="I36" i="5"/>
  <c r="I40" i="5" s="1"/>
  <c r="H36" i="5"/>
  <c r="H40" i="5" s="1"/>
  <c r="I35" i="5"/>
  <c r="H35" i="5"/>
  <c r="H33" i="5"/>
  <c r="F31" i="5"/>
  <c r="F30" i="5"/>
  <c r="I30" i="5" s="1"/>
  <c r="H29" i="5"/>
  <c r="F27" i="5"/>
  <c r="F26" i="5"/>
  <c r="H25" i="5"/>
  <c r="F23" i="5"/>
  <c r="I22" i="5"/>
  <c r="H22" i="5"/>
  <c r="H21" i="5"/>
  <c r="I38" i="5" l="1"/>
  <c r="H39" i="5"/>
  <c r="I91" i="5"/>
  <c r="G102" i="5"/>
  <c r="E132" i="5"/>
  <c r="H38" i="5"/>
  <c r="H83" i="5"/>
  <c r="H87" i="5"/>
  <c r="H104" i="5" s="1"/>
  <c r="G99" i="5"/>
  <c r="I99" i="5" s="1"/>
  <c r="I69" i="5"/>
  <c r="G135" i="5"/>
  <c r="H122" i="5"/>
  <c r="I122" i="5"/>
  <c r="F132" i="5"/>
  <c r="H102" i="5"/>
  <c r="F130" i="5"/>
  <c r="F125" i="5"/>
  <c r="E126" i="5"/>
  <c r="F126" i="5" s="1"/>
  <c r="E131" i="5"/>
  <c r="I86" i="5"/>
  <c r="G103" i="5"/>
  <c r="G126" i="5" s="1"/>
  <c r="G130" i="5"/>
  <c r="G125" i="5"/>
  <c r="I102" i="5"/>
  <c r="H30" i="5"/>
  <c r="F60" i="5"/>
  <c r="I60" i="5" s="1"/>
  <c r="H65" i="5"/>
  <c r="H69" i="5" s="1"/>
  <c r="H82" i="5"/>
  <c r="H86" i="5" s="1"/>
  <c r="H98" i="5"/>
  <c r="G104" i="5"/>
  <c r="H56" i="5"/>
  <c r="H60" i="5" s="1"/>
  <c r="I57" i="5"/>
  <c r="I65" i="5"/>
  <c r="I82" i="5"/>
  <c r="I87" i="5"/>
  <c r="E125" i="5"/>
  <c r="H130" i="5" l="1"/>
  <c r="I125" i="5"/>
  <c r="G127" i="5"/>
  <c r="I104" i="5"/>
  <c r="I130" i="5"/>
  <c r="I126" i="5"/>
  <c r="G131" i="5"/>
  <c r="H125" i="5"/>
  <c r="H135" i="5"/>
  <c r="I135" i="5"/>
  <c r="F103" i="5"/>
  <c r="I103" i="5" s="1"/>
  <c r="G132" i="5" l="1"/>
  <c r="I127" i="5"/>
  <c r="H127" i="5"/>
  <c r="F131" i="5"/>
  <c r="H131" i="5" s="1"/>
  <c r="H103" i="5"/>
  <c r="H126" i="5" s="1"/>
  <c r="I132" i="5" l="1"/>
  <c r="H132" i="5"/>
  <c r="I131" i="5"/>
</calcChain>
</file>

<file path=xl/sharedStrings.xml><?xml version="1.0" encoding="utf-8"?>
<sst xmlns="http://schemas.openxmlformats.org/spreadsheetml/2006/main" count="321" uniqueCount="95">
  <si>
    <t>№ п/п</t>
  </si>
  <si>
    <t>Наименование мероприятий</t>
  </si>
  <si>
    <t>Источники финансирования</t>
  </si>
  <si>
    <t>Бюджет автономного округа</t>
  </si>
  <si>
    <t>Управление культуры администрации города Югорска</t>
  </si>
  <si>
    <t xml:space="preserve">Ответственный исполнитель/соисполнитель </t>
  </si>
  <si>
    <t xml:space="preserve"> Утвержденно по программе (план по программе)</t>
  </si>
  <si>
    <t>Утверждено в бюджете</t>
  </si>
  <si>
    <t>Фактически значение  за отчетный период</t>
  </si>
  <si>
    <t>Абсолютное значение</t>
  </si>
  <si>
    <t>(гр.6-гр.7)</t>
  </si>
  <si>
    <t>(гр.7/гр.6*100%)</t>
  </si>
  <si>
    <t>Относительное значение,%</t>
  </si>
  <si>
    <t>Отклонение</t>
  </si>
  <si>
    <t>Примечания</t>
  </si>
  <si>
    <t>Цель подпрограммы: создание условий для повышения доступности культурных благ и повышение качества услуг, предоставляемых в сфере культуры и обеспечение прав граждан на участие в культурной жизни, реализация творческого потенциала жителей города Югорска</t>
  </si>
  <si>
    <t>Подпрограмма I «Обеспечение прав граждан на доступ к культурным ценностям и информации»</t>
  </si>
  <si>
    <t>Задача 1. Создание условий для модернизационного развития общедоступных библиотек города Югорска</t>
  </si>
  <si>
    <t>Формирование информационных ресурсов библиотеки</t>
  </si>
  <si>
    <t>Управление культуры</t>
  </si>
  <si>
    <t>федеральный бюджет</t>
  </si>
  <si>
    <t>местный бюджет</t>
  </si>
  <si>
    <t>иные внебюджетные источники</t>
  </si>
  <si>
    <t xml:space="preserve">Модернизация программно-аппаратных комплексов общедоступных библиотек </t>
  </si>
  <si>
    <t>Развитие системы дистанционного и внестационарного библиотечного обслуживания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</si>
  <si>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
МБУ «Централизованная библиотечная система 
г. Югорска»
</t>
  </si>
  <si>
    <t>Итого по задаче 1, в том числе:</t>
  </si>
  <si>
    <t>Задача 2. Развитие музейного дела и удовлетворение потребности населения в предоставлении доступа к культурным ценностям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</si>
  <si>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 
МБУ «Музей истории и этнографии»
</t>
  </si>
  <si>
    <t>Итого по задаче 2, в том числе:</t>
  </si>
  <si>
    <t>Задача 3. Создание условий для массового отдыха жителей городского округа и организация обустройства места массового отдыха населения</t>
  </si>
  <si>
    <t>Обеспечение деятельности (выполнение работ) подведомственного учреждения, в том числе на предоставление субсидий МАУ «ЦПКиО «Аттракцион»</t>
  </si>
  <si>
    <t>Итого по задаче 3, в том числе:</t>
  </si>
  <si>
    <t>Задача 4. Создание условий для раскрытия творческого потенциала горожан, приобщение жителей города к культурным массовым мероприятиям и культурным формам отдыха</t>
  </si>
  <si>
    <r>
      <t xml:space="preserve">Организация и проведение </t>
    </r>
    <r>
      <rPr>
        <sz val="10"/>
        <color rgb="FF000000"/>
        <rFont val="Times New Roman"/>
        <family val="1"/>
        <charset val="204"/>
      </rPr>
      <t xml:space="preserve"> общегородских мероприятий</t>
    </r>
  </si>
  <si>
    <t>Освещение мероприятий в сфере культуры в  средствах массовой информации</t>
  </si>
  <si>
    <t xml:space="preserve">Обеспечение деятельности (оказание услуг, выполнение работ) подведомственных учреждений культурно-досугового типа, в том числе на предоставление субсидий 
(МАУ «ЦК «Югра-презент», МБУК «МиГ»)
</t>
  </si>
  <si>
    <t>Итого по задаче 4, в том числе:</t>
  </si>
  <si>
    <t>Задача 5. Укрепление материально-технической базы учреждений культуры</t>
  </si>
  <si>
    <t xml:space="preserve">Обновление материально-технической базы учреждений культуры </t>
  </si>
  <si>
    <t>Капитальный ремонт учреждений культуры</t>
  </si>
  <si>
    <t>Итого по задаче 5, в том числе:</t>
  </si>
  <si>
    <t>Итого по Подпрограмме 1, в том числе:</t>
  </si>
  <si>
    <t>Подпрограмма II «Совершенствование системы управления в культуре»</t>
  </si>
  <si>
    <t>Цель мероприятия: повышение эффективности муниципального управления в отрасли культуры</t>
  </si>
  <si>
    <t>Задача 1. Осуществление функций управления культуры администрации города Югорска  по реализации единой государственной политики в отрасли культура</t>
  </si>
  <si>
    <t>Обеспечение функций управления культуры администрации города Югорска</t>
  </si>
  <si>
    <t>Итого по Подпрограмме 2, в том числе:</t>
  </si>
  <si>
    <t>в том числе:</t>
  </si>
  <si>
    <t>Всего по муниципальной программе, в том числе:</t>
  </si>
  <si>
    <t xml:space="preserve">Ответственный исполнитель 
(Управление культуры администрации города Югорска)
</t>
  </si>
  <si>
    <t xml:space="preserve">Соисполнитель 
(Управление бухгалтерского учета и отчетности администрации города Югорска)
</t>
  </si>
  <si>
    <t>(ответственный исполнитель)</t>
  </si>
  <si>
    <t>(подпись)</t>
  </si>
  <si>
    <t>___________</t>
  </si>
  <si>
    <t>(телефон)</t>
  </si>
  <si>
    <t>5-00-26(вн.201)</t>
  </si>
  <si>
    <t>Управления культуры администрации г.Югорска</t>
  </si>
  <si>
    <t>Потапова В.В./</t>
  </si>
  <si>
    <t>(Ф.И.О. начальника)</t>
  </si>
  <si>
    <t>(Ф.И.О. исполнителя)</t>
  </si>
  <si>
    <t>Управление бухгалтерского учета и отчетности администрации города Югорска</t>
  </si>
  <si>
    <t>Михайлова Л.А.</t>
  </si>
  <si>
    <t xml:space="preserve">Отчет </t>
  </si>
  <si>
    <t>об исполнении муниципальной программы</t>
  </si>
  <si>
    <t>по</t>
  </si>
  <si>
    <t>состоянию на</t>
  </si>
  <si>
    <t>2014 г.</t>
  </si>
  <si>
    <t xml:space="preserve">                           (наименование программы)</t>
  </si>
  <si>
    <t xml:space="preserve">                           (ответственный исполнитель)</t>
  </si>
  <si>
    <t>Дата составления отчета _____/_________________/20_____ год</t>
  </si>
  <si>
    <t>Х</t>
  </si>
  <si>
    <t>Муниципальная программа города Югорска "Развитие культуры в городе Югорске на 2014-2020 годы"</t>
  </si>
  <si>
    <t>/_________</t>
  </si>
  <si>
    <t>/__________</t>
  </si>
  <si>
    <t>Информатизация музея</t>
  </si>
  <si>
    <t xml:space="preserve">Обеспечение сохранения Музейного фонда </t>
  </si>
  <si>
    <t xml:space="preserve">Приложение </t>
  </si>
  <si>
    <t>к письму управления культуры</t>
  </si>
  <si>
    <t>от___________№_____</t>
  </si>
  <si>
    <t>01 июля</t>
  </si>
  <si>
    <t>Разработка инновационного, концептуального проекта, реализуемого в сфере культуры</t>
  </si>
  <si>
    <t>Обеспечение системы повышения квалификации и переподготовки кадров учреждений культуры</t>
  </si>
  <si>
    <t>Бочарова О.В.</t>
  </si>
  <si>
    <t>5-00-47 (вн.253)</t>
  </si>
  <si>
    <t>И.о. Тормашева С.В.\</t>
  </si>
  <si>
    <t>Произведена оплата  услуг Интернета за счет средств окружного бюджета в сумме 64,5 тыс.руб.</t>
  </si>
  <si>
    <t xml:space="preserve">Обновлена автоматизированная библиотечно-информационная система «ИРБИС», заимствованы записи из сводного каталога библиотек России. </t>
  </si>
  <si>
    <t>Финансирование мероприятия запланировано на август 2014 года</t>
  </si>
  <si>
    <t>Ведется работа по разработке инновационного проекта музея под открытым небом "Суеват пауль"</t>
  </si>
  <si>
    <t xml:space="preserve">Приобретен аккордеон Bugary для ансамбля русских народный инструментов «Югорский сувенир» МАУ "ЦК "Югра-презент" </t>
  </si>
  <si>
    <t>Ремонт бильярдной комнаты и подиума в хоровом зале в МАУ "ЦК "Югра-презент"</t>
  </si>
  <si>
    <t>Приобретены: аттракцион, скамейки и урны в МАУ "ЦПКиО" Аттракцион"; сцена в музей под открытым небом "Суеват пауль";световое обцуродование, сценические костюмы, ростовые куклы в МАУ "ЦК "Югра-презент"; сценические костюмы в МБУК "МиГ"</t>
  </si>
  <si>
    <t>Проведены общегородские мероприятия: Масленница, Проводы зимы, 1 мая, День Победы, Сабантуй, Славянский хоровод и т.д.</t>
  </si>
  <si>
    <t>(соисполнитель)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</si>
</sst>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5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left" wrapText="1"/>
    </xf>
    <xf numFmtId="164" fontId="12" fillId="0" borderId="0" xfId="0" applyNumberFormat="1" applyFont="1" applyAlignment="1">
      <alignment horizontal="right" wrapText="1"/>
    </xf>
    <xf numFmtId="0" fontId="1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9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tabSelected="1" topLeftCell="A124" workbookViewId="0">
      <selection activeCell="I149" sqref="I149"/>
    </sheetView>
  </sheetViews>
  <sheetFormatPr defaultRowHeight="15" x14ac:dyDescent="0.25"/>
  <cols>
    <col min="1" max="1" width="3.85546875" customWidth="1"/>
    <col min="2" max="2" width="21.5703125" customWidth="1"/>
    <col min="3" max="3" width="15.28515625" customWidth="1"/>
    <col min="4" max="4" width="27" customWidth="1"/>
    <col min="5" max="5" width="15.28515625" customWidth="1"/>
    <col min="6" max="6" width="13.28515625" customWidth="1"/>
    <col min="7" max="7" width="13.5703125" customWidth="1"/>
    <col min="8" max="8" width="16.42578125" customWidth="1"/>
    <col min="9" max="9" width="20.5703125" customWidth="1"/>
    <col min="10" max="10" width="19.5703125" customWidth="1"/>
  </cols>
  <sheetData>
    <row r="1" spans="1:10" x14ac:dyDescent="0.25">
      <c r="I1" s="40"/>
      <c r="J1" s="47" t="s">
        <v>77</v>
      </c>
    </row>
    <row r="2" spans="1:10" x14ac:dyDescent="0.25">
      <c r="I2" s="119" t="s">
        <v>78</v>
      </c>
      <c r="J2" s="120"/>
    </row>
    <row r="3" spans="1:10" x14ac:dyDescent="0.25">
      <c r="I3" s="119" t="s">
        <v>79</v>
      </c>
      <c r="J3" s="120"/>
    </row>
    <row r="5" spans="1:10" ht="15.75" x14ac:dyDescent="0.25">
      <c r="A5" s="52" t="s">
        <v>63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 x14ac:dyDescent="0.25">
      <c r="A6" s="52" t="s">
        <v>64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.75" x14ac:dyDescent="0.25">
      <c r="A7" s="21"/>
      <c r="B7" s="21"/>
      <c r="C7" s="21"/>
      <c r="D7" s="22" t="s">
        <v>65</v>
      </c>
      <c r="E7" s="39" t="s">
        <v>66</v>
      </c>
      <c r="F7" s="23" t="s">
        <v>80</v>
      </c>
      <c r="G7" s="24" t="s">
        <v>67</v>
      </c>
      <c r="H7" s="21"/>
      <c r="I7" s="21"/>
      <c r="J7" s="21"/>
    </row>
    <row r="8" spans="1:10" x14ac:dyDescent="0.25">
      <c r="A8" s="53"/>
      <c r="B8" s="53"/>
      <c r="C8" s="53"/>
      <c r="D8" s="53"/>
      <c r="E8" s="53"/>
      <c r="F8" s="53"/>
      <c r="G8" s="53"/>
      <c r="H8" s="51"/>
      <c r="I8" s="51"/>
      <c r="J8" s="40"/>
    </row>
    <row r="9" spans="1:10" x14ac:dyDescent="0.25">
      <c r="A9" s="54" t="s">
        <v>72</v>
      </c>
      <c r="B9" s="54"/>
      <c r="C9" s="54"/>
      <c r="D9" s="54"/>
      <c r="E9" s="55"/>
      <c r="F9" s="56"/>
    </row>
    <row r="10" spans="1:10" x14ac:dyDescent="0.25">
      <c r="A10" s="57" t="s">
        <v>68</v>
      </c>
      <c r="B10" s="58"/>
      <c r="C10" s="58"/>
      <c r="D10" s="58"/>
      <c r="E10" s="58"/>
      <c r="F10" s="40"/>
      <c r="G10" s="40"/>
      <c r="H10" s="40"/>
      <c r="I10" s="40"/>
      <c r="J10" s="40"/>
    </row>
    <row r="11" spans="1:10" x14ac:dyDescent="0.25">
      <c r="A11" s="50"/>
      <c r="B11" s="51"/>
      <c r="C11" s="51"/>
      <c r="D11" s="51"/>
      <c r="E11" s="51"/>
      <c r="F11" s="40"/>
      <c r="G11" s="40"/>
      <c r="H11" s="40"/>
      <c r="I11" s="40"/>
      <c r="J11" s="40"/>
    </row>
    <row r="12" spans="1:10" x14ac:dyDescent="0.25">
      <c r="A12" s="69" t="s">
        <v>4</v>
      </c>
      <c r="B12" s="70"/>
      <c r="C12" s="70"/>
      <c r="D12" s="70"/>
      <c r="E12" s="40"/>
      <c r="F12" s="40"/>
      <c r="G12" s="40"/>
      <c r="H12" s="40"/>
      <c r="I12" s="40"/>
      <c r="J12" s="40"/>
    </row>
    <row r="13" spans="1:10" x14ac:dyDescent="0.25">
      <c r="A13" s="71" t="s">
        <v>69</v>
      </c>
      <c r="B13" s="71"/>
      <c r="C13" s="71"/>
      <c r="D13" s="71"/>
      <c r="E13" s="25"/>
      <c r="F13" s="40"/>
      <c r="G13" s="40"/>
      <c r="H13" s="40"/>
      <c r="I13" s="40"/>
      <c r="J13" s="40"/>
    </row>
    <row r="14" spans="1:10" x14ac:dyDescent="0.25">
      <c r="A14" s="59" t="s">
        <v>0</v>
      </c>
      <c r="B14" s="59" t="s">
        <v>1</v>
      </c>
      <c r="C14" s="59" t="s">
        <v>5</v>
      </c>
      <c r="D14" s="59" t="s">
        <v>2</v>
      </c>
      <c r="E14" s="59" t="s">
        <v>6</v>
      </c>
      <c r="F14" s="59" t="s">
        <v>7</v>
      </c>
      <c r="G14" s="59" t="s">
        <v>8</v>
      </c>
      <c r="H14" s="62" t="s">
        <v>13</v>
      </c>
      <c r="I14" s="63"/>
      <c r="J14" s="59" t="s">
        <v>14</v>
      </c>
    </row>
    <row r="15" spans="1:10" ht="25.5" x14ac:dyDescent="0.25">
      <c r="A15" s="60"/>
      <c r="B15" s="60"/>
      <c r="C15" s="60"/>
      <c r="D15" s="60"/>
      <c r="E15" s="60"/>
      <c r="F15" s="60"/>
      <c r="G15" s="60"/>
      <c r="H15" s="42" t="s">
        <v>9</v>
      </c>
      <c r="I15" s="42" t="s">
        <v>12</v>
      </c>
      <c r="J15" s="64"/>
    </row>
    <row r="16" spans="1:10" x14ac:dyDescent="0.25">
      <c r="A16" s="61"/>
      <c r="B16" s="61"/>
      <c r="C16" s="61"/>
      <c r="D16" s="61"/>
      <c r="E16" s="61"/>
      <c r="F16" s="61"/>
      <c r="G16" s="61"/>
      <c r="H16" s="42" t="s">
        <v>10</v>
      </c>
      <c r="I16" s="42" t="s">
        <v>11</v>
      </c>
      <c r="J16" s="65"/>
    </row>
    <row r="17" spans="1:10" x14ac:dyDescent="0.25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</row>
    <row r="18" spans="1:10" ht="24.75" customHeight="1" x14ac:dyDescent="0.25">
      <c r="A18" s="66" t="s">
        <v>15</v>
      </c>
      <c r="B18" s="67"/>
      <c r="C18" s="67"/>
      <c r="D18" s="67"/>
      <c r="E18" s="67"/>
      <c r="F18" s="67"/>
      <c r="G18" s="67"/>
      <c r="H18" s="67"/>
      <c r="I18" s="67"/>
      <c r="J18" s="68"/>
    </row>
    <row r="19" spans="1:10" x14ac:dyDescent="0.25">
      <c r="A19" s="66" t="s">
        <v>16</v>
      </c>
      <c r="B19" s="67"/>
      <c r="C19" s="67"/>
      <c r="D19" s="67"/>
      <c r="E19" s="67"/>
      <c r="F19" s="67"/>
      <c r="G19" s="67"/>
      <c r="H19" s="67"/>
      <c r="I19" s="67"/>
      <c r="J19" s="68"/>
    </row>
    <row r="20" spans="1:10" x14ac:dyDescent="0.25">
      <c r="A20" s="66" t="s">
        <v>17</v>
      </c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28.5" customHeight="1" x14ac:dyDescent="0.25">
      <c r="A21" s="59">
        <v>1</v>
      </c>
      <c r="B21" s="59" t="s">
        <v>18</v>
      </c>
      <c r="C21" s="59" t="s">
        <v>19</v>
      </c>
      <c r="D21" s="43" t="s">
        <v>20</v>
      </c>
      <c r="E21" s="1">
        <v>0</v>
      </c>
      <c r="F21" s="1">
        <v>0</v>
      </c>
      <c r="G21" s="6">
        <v>0</v>
      </c>
      <c r="H21" s="6">
        <f>F21-G21</f>
        <v>0</v>
      </c>
      <c r="I21" s="1">
        <v>0</v>
      </c>
      <c r="J21" s="29" t="s">
        <v>71</v>
      </c>
    </row>
    <row r="22" spans="1:10" ht="111" customHeight="1" x14ac:dyDescent="0.25">
      <c r="A22" s="72"/>
      <c r="B22" s="72"/>
      <c r="C22" s="72"/>
      <c r="D22" s="43" t="s">
        <v>3</v>
      </c>
      <c r="E22" s="1">
        <v>487.8</v>
      </c>
      <c r="F22" s="1">
        <v>487.8</v>
      </c>
      <c r="G22" s="6">
        <v>223.6</v>
      </c>
      <c r="H22" s="6">
        <f>F22-G22</f>
        <v>264.20000000000005</v>
      </c>
      <c r="I22" s="1">
        <f>G22/F22*100</f>
        <v>45.838458384583838</v>
      </c>
      <c r="J22" s="29" t="s">
        <v>87</v>
      </c>
    </row>
    <row r="23" spans="1:10" ht="18.75" customHeight="1" x14ac:dyDescent="0.25">
      <c r="A23" s="72"/>
      <c r="B23" s="72"/>
      <c r="C23" s="72"/>
      <c r="D23" s="43" t="s">
        <v>21</v>
      </c>
      <c r="E23" s="1">
        <v>86.1</v>
      </c>
      <c r="F23" s="1">
        <f>E23</f>
        <v>86.1</v>
      </c>
      <c r="G23" s="6">
        <v>0</v>
      </c>
      <c r="H23" s="6">
        <v>0</v>
      </c>
      <c r="I23" s="1">
        <v>0</v>
      </c>
      <c r="J23" s="29" t="s">
        <v>71</v>
      </c>
    </row>
    <row r="24" spans="1:10" ht="33" customHeight="1" thickBot="1" x14ac:dyDescent="0.3">
      <c r="A24" s="73"/>
      <c r="B24" s="73"/>
      <c r="C24" s="73"/>
      <c r="D24" s="8" t="s">
        <v>22</v>
      </c>
      <c r="E24" s="1">
        <v>0</v>
      </c>
      <c r="F24" s="1">
        <v>0</v>
      </c>
      <c r="G24" s="6">
        <v>0</v>
      </c>
      <c r="H24" s="6">
        <v>0</v>
      </c>
      <c r="I24" s="1">
        <v>0</v>
      </c>
      <c r="J24" s="29" t="s">
        <v>71</v>
      </c>
    </row>
    <row r="25" spans="1:10" ht="22.5" customHeight="1" thickBot="1" x14ac:dyDescent="0.3">
      <c r="A25" s="59">
        <v>2</v>
      </c>
      <c r="B25" s="74" t="s">
        <v>23</v>
      </c>
      <c r="C25" s="59" t="s">
        <v>19</v>
      </c>
      <c r="D25" s="43" t="s">
        <v>20</v>
      </c>
      <c r="E25" s="1">
        <v>0</v>
      </c>
      <c r="F25" s="1">
        <v>0</v>
      </c>
      <c r="G25" s="6">
        <v>0</v>
      </c>
      <c r="H25" s="6">
        <f>F25-G25</f>
        <v>0</v>
      </c>
      <c r="I25" s="1">
        <v>0</v>
      </c>
      <c r="J25" s="30" t="s">
        <v>71</v>
      </c>
    </row>
    <row r="26" spans="1:10" ht="66.75" customHeight="1" thickBot="1" x14ac:dyDescent="0.3">
      <c r="A26" s="72"/>
      <c r="B26" s="75"/>
      <c r="C26" s="72"/>
      <c r="D26" s="43" t="s">
        <v>3</v>
      </c>
      <c r="E26" s="1">
        <v>79.900000000000006</v>
      </c>
      <c r="F26" s="1">
        <f>E26</f>
        <v>79.900000000000006</v>
      </c>
      <c r="G26" s="6">
        <v>0</v>
      </c>
      <c r="H26" s="6">
        <v>0</v>
      </c>
      <c r="I26" s="1">
        <v>0</v>
      </c>
      <c r="J26" s="49" t="s">
        <v>88</v>
      </c>
    </row>
    <row r="27" spans="1:10" ht="14.25" customHeight="1" thickBot="1" x14ac:dyDescent="0.3">
      <c r="A27" s="72"/>
      <c r="B27" s="75"/>
      <c r="C27" s="72"/>
      <c r="D27" s="43" t="s">
        <v>21</v>
      </c>
      <c r="E27" s="1">
        <v>14.1</v>
      </c>
      <c r="F27" s="1">
        <f>E27</f>
        <v>14.1</v>
      </c>
      <c r="G27" s="6">
        <v>0</v>
      </c>
      <c r="H27" s="6">
        <v>0</v>
      </c>
      <c r="I27" s="1">
        <v>0</v>
      </c>
      <c r="J27" s="30" t="s">
        <v>71</v>
      </c>
    </row>
    <row r="28" spans="1:10" ht="27" customHeight="1" x14ac:dyDescent="0.25">
      <c r="A28" s="73"/>
      <c r="B28" s="76"/>
      <c r="C28" s="73"/>
      <c r="D28" s="8" t="s">
        <v>22</v>
      </c>
      <c r="E28" s="1">
        <v>0</v>
      </c>
      <c r="F28" s="1">
        <v>0</v>
      </c>
      <c r="G28" s="6">
        <v>0</v>
      </c>
      <c r="H28" s="6">
        <v>0</v>
      </c>
      <c r="I28" s="1">
        <v>0</v>
      </c>
      <c r="J28" s="31" t="s">
        <v>71</v>
      </c>
    </row>
    <row r="29" spans="1:10" ht="24.75" customHeight="1" x14ac:dyDescent="0.25">
      <c r="A29" s="59">
        <v>3</v>
      </c>
      <c r="B29" s="74" t="s">
        <v>24</v>
      </c>
      <c r="C29" s="59" t="s">
        <v>19</v>
      </c>
      <c r="D29" s="43" t="s">
        <v>20</v>
      </c>
      <c r="E29" s="1">
        <v>0</v>
      </c>
      <c r="F29" s="1">
        <v>0</v>
      </c>
      <c r="G29" s="6">
        <v>0</v>
      </c>
      <c r="H29" s="6">
        <f>F29-G29</f>
        <v>0</v>
      </c>
      <c r="I29" s="1">
        <v>0</v>
      </c>
      <c r="J29" s="34" t="s">
        <v>71</v>
      </c>
    </row>
    <row r="30" spans="1:10" ht="60" customHeight="1" x14ac:dyDescent="0.25">
      <c r="A30" s="72"/>
      <c r="B30" s="75"/>
      <c r="C30" s="72"/>
      <c r="D30" s="43" t="s">
        <v>3</v>
      </c>
      <c r="E30" s="1">
        <v>108</v>
      </c>
      <c r="F30" s="1">
        <f>E30</f>
        <v>108</v>
      </c>
      <c r="G30" s="6">
        <v>64.5</v>
      </c>
      <c r="H30" s="6">
        <f>F30-G30</f>
        <v>43.5</v>
      </c>
      <c r="I30" s="1">
        <f>G30/F30*100</f>
        <v>59.722222222222221</v>
      </c>
      <c r="J30" s="33" t="s">
        <v>86</v>
      </c>
    </row>
    <row r="31" spans="1:10" ht="14.25" customHeight="1" x14ac:dyDescent="0.25">
      <c r="A31" s="72"/>
      <c r="B31" s="75"/>
      <c r="C31" s="72"/>
      <c r="D31" s="43" t="s">
        <v>21</v>
      </c>
      <c r="E31" s="1">
        <v>19</v>
      </c>
      <c r="F31" s="1">
        <f>E31</f>
        <v>19</v>
      </c>
      <c r="G31" s="6">
        <v>0</v>
      </c>
      <c r="H31" s="6">
        <v>0</v>
      </c>
      <c r="I31" s="1">
        <v>0</v>
      </c>
      <c r="J31" s="34" t="s">
        <v>71</v>
      </c>
    </row>
    <row r="32" spans="1:10" ht="36.75" customHeight="1" x14ac:dyDescent="0.25">
      <c r="A32" s="73"/>
      <c r="B32" s="76"/>
      <c r="C32" s="73"/>
      <c r="D32" s="8" t="s">
        <v>22</v>
      </c>
      <c r="E32" s="1">
        <v>0</v>
      </c>
      <c r="F32" s="1">
        <v>0</v>
      </c>
      <c r="G32" s="6">
        <v>0</v>
      </c>
      <c r="H32" s="6">
        <v>0</v>
      </c>
      <c r="I32" s="1">
        <v>0</v>
      </c>
      <c r="J32" s="34" t="s">
        <v>71</v>
      </c>
    </row>
    <row r="33" spans="1:10" ht="15.75" thickBot="1" x14ac:dyDescent="0.3">
      <c r="A33" s="59">
        <v>4</v>
      </c>
      <c r="B33" s="74" t="s">
        <v>25</v>
      </c>
      <c r="C33" s="59" t="s">
        <v>19</v>
      </c>
      <c r="D33" s="43" t="s">
        <v>20</v>
      </c>
      <c r="E33" s="1">
        <v>0</v>
      </c>
      <c r="F33" s="1">
        <v>0</v>
      </c>
      <c r="G33" s="6">
        <v>0</v>
      </c>
      <c r="H33" s="6">
        <f>F33-G33</f>
        <v>0</v>
      </c>
      <c r="I33" s="1">
        <v>0</v>
      </c>
      <c r="J33" s="32" t="s">
        <v>71</v>
      </c>
    </row>
    <row r="34" spans="1:10" ht="27" customHeight="1" thickBot="1" x14ac:dyDescent="0.3">
      <c r="A34" s="72"/>
      <c r="B34" s="75"/>
      <c r="C34" s="72"/>
      <c r="D34" s="43" t="s">
        <v>3</v>
      </c>
      <c r="E34" s="11">
        <v>100</v>
      </c>
      <c r="F34" s="1">
        <v>100</v>
      </c>
      <c r="G34" s="6">
        <v>0</v>
      </c>
      <c r="H34" s="6">
        <v>0</v>
      </c>
      <c r="I34" s="1">
        <v>0</v>
      </c>
      <c r="J34" s="30" t="s">
        <v>71</v>
      </c>
    </row>
    <row r="35" spans="1:10" ht="16.5" customHeight="1" thickBot="1" x14ac:dyDescent="0.3">
      <c r="A35" s="72"/>
      <c r="B35" s="75"/>
      <c r="C35" s="72"/>
      <c r="D35" s="43" t="s">
        <v>21</v>
      </c>
      <c r="E35" s="1">
        <v>25241.5</v>
      </c>
      <c r="F35" s="1">
        <v>25241.5</v>
      </c>
      <c r="G35" s="6">
        <v>9337.58</v>
      </c>
      <c r="H35" s="6">
        <f>F35-G35</f>
        <v>15903.92</v>
      </c>
      <c r="I35" s="1">
        <f>G35/F35*100</f>
        <v>36.992967929798148</v>
      </c>
      <c r="J35" s="30" t="s">
        <v>71</v>
      </c>
    </row>
    <row r="36" spans="1:10" ht="81" customHeight="1" thickBot="1" x14ac:dyDescent="0.3">
      <c r="A36" s="73"/>
      <c r="B36" s="76"/>
      <c r="C36" s="73"/>
      <c r="D36" s="8" t="s">
        <v>22</v>
      </c>
      <c r="E36" s="1">
        <v>47</v>
      </c>
      <c r="F36" s="1">
        <v>47</v>
      </c>
      <c r="G36" s="6">
        <v>0.06</v>
      </c>
      <c r="H36" s="6">
        <f>F36-G36</f>
        <v>46.94</v>
      </c>
      <c r="I36" s="1">
        <f>G36/F36*100</f>
        <v>0.1276595744680851</v>
      </c>
      <c r="J36" s="30" t="s">
        <v>71</v>
      </c>
    </row>
    <row r="37" spans="1:10" ht="26.25" customHeight="1" thickBot="1" x14ac:dyDescent="0.3">
      <c r="A37" s="83" t="s">
        <v>26</v>
      </c>
      <c r="B37" s="84"/>
      <c r="C37" s="85"/>
      <c r="D37" s="5" t="s">
        <v>20</v>
      </c>
      <c r="E37" s="4">
        <v>0</v>
      </c>
      <c r="F37" s="4">
        <v>0</v>
      </c>
      <c r="G37" s="9">
        <v>0</v>
      </c>
      <c r="H37" s="9">
        <f>F37-G37</f>
        <v>0</v>
      </c>
      <c r="I37" s="4">
        <v>0</v>
      </c>
      <c r="J37" s="30" t="s">
        <v>71</v>
      </c>
    </row>
    <row r="38" spans="1:10" ht="31.5" customHeight="1" thickBot="1" x14ac:dyDescent="0.3">
      <c r="A38" s="86"/>
      <c r="B38" s="87"/>
      <c r="C38" s="88"/>
      <c r="D38" s="5" t="s">
        <v>3</v>
      </c>
      <c r="E38" s="4">
        <v>775.7</v>
      </c>
      <c r="F38" s="4">
        <f>E38</f>
        <v>775.7</v>
      </c>
      <c r="G38" s="9">
        <f>G30+G22</f>
        <v>288.10000000000002</v>
      </c>
      <c r="H38" s="9">
        <f>F38-G38</f>
        <v>487.6</v>
      </c>
      <c r="I38" s="4">
        <f>G38/F38*100</f>
        <v>37.140647157406214</v>
      </c>
      <c r="J38" s="30" t="s">
        <v>71</v>
      </c>
    </row>
    <row r="39" spans="1:10" ht="15.75" customHeight="1" thickBot="1" x14ac:dyDescent="0.3">
      <c r="A39" s="86"/>
      <c r="B39" s="87"/>
      <c r="C39" s="88"/>
      <c r="D39" s="5" t="s">
        <v>21</v>
      </c>
      <c r="E39" s="4">
        <v>25360.7</v>
      </c>
      <c r="F39" s="4">
        <f>E39</f>
        <v>25360.7</v>
      </c>
      <c r="G39" s="9">
        <f>G35</f>
        <v>9337.58</v>
      </c>
      <c r="H39" s="9">
        <f>F39-G39</f>
        <v>16023.12</v>
      </c>
      <c r="I39" s="4">
        <f>G39/F39*100</f>
        <v>36.819094110178348</v>
      </c>
      <c r="J39" s="30" t="s">
        <v>71</v>
      </c>
    </row>
    <row r="40" spans="1:10" ht="39" customHeight="1" x14ac:dyDescent="0.25">
      <c r="A40" s="86"/>
      <c r="B40" s="89"/>
      <c r="C40" s="88"/>
      <c r="D40" s="35" t="s">
        <v>22</v>
      </c>
      <c r="E40" s="13">
        <v>47</v>
      </c>
      <c r="F40" s="13">
        <v>47</v>
      </c>
      <c r="G40" s="14">
        <f>G36</f>
        <v>0.06</v>
      </c>
      <c r="H40" s="14">
        <f>H36</f>
        <v>46.94</v>
      </c>
      <c r="I40" s="13">
        <f>I36</f>
        <v>0.1276595744680851</v>
      </c>
      <c r="J40" s="31" t="s">
        <v>71</v>
      </c>
    </row>
    <row r="41" spans="1:10" x14ac:dyDescent="0.25">
      <c r="A41" s="90" t="s">
        <v>27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0" ht="24.75" customHeight="1" x14ac:dyDescent="0.25">
      <c r="A42" s="77">
        <v>1</v>
      </c>
      <c r="B42" s="59" t="s">
        <v>76</v>
      </c>
      <c r="C42" s="82" t="s">
        <v>19</v>
      </c>
      <c r="D42" s="3" t="s">
        <v>20</v>
      </c>
      <c r="E42" s="1">
        <v>0</v>
      </c>
      <c r="F42" s="1">
        <v>0</v>
      </c>
      <c r="G42" s="6">
        <v>0</v>
      </c>
      <c r="H42" s="6">
        <f t="shared" ref="H42" si="0">F42-G42</f>
        <v>0</v>
      </c>
      <c r="I42" s="1">
        <v>0</v>
      </c>
      <c r="J42" s="33" t="s">
        <v>71</v>
      </c>
    </row>
    <row r="43" spans="1:10" ht="27.75" customHeight="1" x14ac:dyDescent="0.25">
      <c r="A43" s="92"/>
      <c r="B43" s="80"/>
      <c r="C43" s="82"/>
      <c r="D43" s="3" t="s">
        <v>3</v>
      </c>
      <c r="E43" s="1">
        <v>0</v>
      </c>
      <c r="F43" s="1">
        <v>0</v>
      </c>
      <c r="G43" s="6">
        <v>0</v>
      </c>
      <c r="H43" s="6">
        <v>0</v>
      </c>
      <c r="I43" s="1">
        <v>0</v>
      </c>
      <c r="J43" s="33" t="s">
        <v>71</v>
      </c>
    </row>
    <row r="44" spans="1:10" ht="20.25" customHeight="1" x14ac:dyDescent="0.25">
      <c r="A44" s="92"/>
      <c r="B44" s="80"/>
      <c r="C44" s="82"/>
      <c r="D44" s="3" t="s">
        <v>21</v>
      </c>
      <c r="E44" s="1">
        <v>0</v>
      </c>
      <c r="F44" s="1">
        <v>0</v>
      </c>
      <c r="G44" s="6">
        <v>0</v>
      </c>
      <c r="H44" s="6">
        <f t="shared" ref="H44" si="1">F44-G44</f>
        <v>0</v>
      </c>
      <c r="I44" s="1">
        <v>0</v>
      </c>
      <c r="J44" s="33" t="s">
        <v>71</v>
      </c>
    </row>
    <row r="45" spans="1:10" ht="27.75" customHeight="1" x14ac:dyDescent="0.25">
      <c r="A45" s="93"/>
      <c r="B45" s="81"/>
      <c r="C45" s="82"/>
      <c r="D45" s="19" t="s">
        <v>22</v>
      </c>
      <c r="E45" s="1">
        <v>0</v>
      </c>
      <c r="F45" s="1">
        <v>0</v>
      </c>
      <c r="G45" s="6">
        <v>0</v>
      </c>
      <c r="H45" s="6">
        <v>0</v>
      </c>
      <c r="I45" s="1">
        <v>0</v>
      </c>
      <c r="J45" s="33" t="s">
        <v>71</v>
      </c>
    </row>
    <row r="46" spans="1:10" ht="29.25" customHeight="1" x14ac:dyDescent="0.25">
      <c r="A46" s="77">
        <v>2</v>
      </c>
      <c r="B46" s="59" t="s">
        <v>75</v>
      </c>
      <c r="C46" s="82" t="s">
        <v>19</v>
      </c>
      <c r="D46" s="3" t="s">
        <v>20</v>
      </c>
      <c r="E46" s="1">
        <v>0</v>
      </c>
      <c r="F46" s="1">
        <v>0</v>
      </c>
      <c r="G46" s="6">
        <v>0</v>
      </c>
      <c r="H46" s="6">
        <f t="shared" ref="H46" si="2">F46-G46</f>
        <v>0</v>
      </c>
      <c r="I46" s="1">
        <v>0</v>
      </c>
      <c r="J46" s="33" t="s">
        <v>71</v>
      </c>
    </row>
    <row r="47" spans="1:10" ht="33" customHeight="1" x14ac:dyDescent="0.25">
      <c r="A47" s="78"/>
      <c r="B47" s="80"/>
      <c r="C47" s="82"/>
      <c r="D47" s="3" t="s">
        <v>3</v>
      </c>
      <c r="E47" s="1">
        <v>0</v>
      </c>
      <c r="F47" s="1">
        <v>0</v>
      </c>
      <c r="G47" s="6">
        <v>0</v>
      </c>
      <c r="H47" s="6">
        <v>0</v>
      </c>
      <c r="I47" s="1">
        <v>0</v>
      </c>
      <c r="J47" s="33" t="s">
        <v>71</v>
      </c>
    </row>
    <row r="48" spans="1:10" ht="18" customHeight="1" x14ac:dyDescent="0.25">
      <c r="A48" s="78"/>
      <c r="B48" s="80"/>
      <c r="C48" s="82"/>
      <c r="D48" s="3" t="s">
        <v>21</v>
      </c>
      <c r="E48" s="1">
        <v>0</v>
      </c>
      <c r="F48" s="1">
        <v>0</v>
      </c>
      <c r="G48" s="6">
        <v>0</v>
      </c>
      <c r="H48" s="6">
        <f t="shared" ref="H48" si="3">F48-G48</f>
        <v>0</v>
      </c>
      <c r="I48" s="1">
        <v>0</v>
      </c>
      <c r="J48" s="33" t="s">
        <v>71</v>
      </c>
    </row>
    <row r="49" spans="1:10" ht="27" customHeight="1" x14ac:dyDescent="0.25">
      <c r="A49" s="79"/>
      <c r="B49" s="81"/>
      <c r="C49" s="82"/>
      <c r="D49" s="19" t="s">
        <v>22</v>
      </c>
      <c r="E49" s="1">
        <v>0</v>
      </c>
      <c r="F49" s="1">
        <v>0</v>
      </c>
      <c r="G49" s="6">
        <v>0</v>
      </c>
      <c r="H49" s="6">
        <v>0</v>
      </c>
      <c r="I49" s="1">
        <v>0</v>
      </c>
      <c r="J49" s="33" t="s">
        <v>71</v>
      </c>
    </row>
    <row r="50" spans="1:10" ht="21" customHeight="1" x14ac:dyDescent="0.25">
      <c r="A50" s="94">
        <v>3</v>
      </c>
      <c r="B50" s="59" t="s">
        <v>81</v>
      </c>
      <c r="C50" s="82" t="s">
        <v>19</v>
      </c>
      <c r="D50" s="3" t="s">
        <v>20</v>
      </c>
      <c r="E50" s="1">
        <v>0</v>
      </c>
      <c r="F50" s="1">
        <v>0</v>
      </c>
      <c r="G50" s="6">
        <v>0</v>
      </c>
      <c r="H50" s="6">
        <f t="shared" ref="H50" si="4">F50-G50</f>
        <v>0</v>
      </c>
      <c r="I50" s="1">
        <v>0</v>
      </c>
      <c r="J50" s="33" t="s">
        <v>71</v>
      </c>
    </row>
    <row r="51" spans="1:10" ht="27" customHeight="1" x14ac:dyDescent="0.25">
      <c r="A51" s="95"/>
      <c r="B51" s="72"/>
      <c r="C51" s="82"/>
      <c r="D51" s="3" t="s">
        <v>3</v>
      </c>
      <c r="E51" s="1">
        <v>0</v>
      </c>
      <c r="F51" s="1">
        <v>0</v>
      </c>
      <c r="G51" s="6">
        <v>0</v>
      </c>
      <c r="H51" s="6">
        <v>0</v>
      </c>
      <c r="I51" s="1">
        <v>0</v>
      </c>
      <c r="J51" s="33" t="s">
        <v>71</v>
      </c>
    </row>
    <row r="52" spans="1:10" ht="68.25" customHeight="1" x14ac:dyDescent="0.25">
      <c r="A52" s="95"/>
      <c r="B52" s="72"/>
      <c r="C52" s="82"/>
      <c r="D52" s="3" t="s">
        <v>21</v>
      </c>
      <c r="E52" s="1">
        <v>400</v>
      </c>
      <c r="F52" s="1">
        <v>400</v>
      </c>
      <c r="G52" s="6">
        <v>120</v>
      </c>
      <c r="H52" s="6">
        <f>F52-G52</f>
        <v>280</v>
      </c>
      <c r="I52" s="1">
        <f>G52/F52*100</f>
        <v>30</v>
      </c>
      <c r="J52" s="33" t="s">
        <v>89</v>
      </c>
    </row>
    <row r="53" spans="1:10" ht="27.75" customHeight="1" x14ac:dyDescent="0.25">
      <c r="A53" s="96"/>
      <c r="B53" s="73"/>
      <c r="C53" s="82"/>
      <c r="D53" s="19" t="s">
        <v>22</v>
      </c>
      <c r="E53" s="1">
        <v>0</v>
      </c>
      <c r="F53" s="1">
        <v>0</v>
      </c>
      <c r="G53" s="6">
        <v>0</v>
      </c>
      <c r="H53" s="6">
        <v>0</v>
      </c>
      <c r="I53" s="1">
        <v>0</v>
      </c>
      <c r="J53" s="33" t="s">
        <v>71</v>
      </c>
    </row>
    <row r="54" spans="1:10" x14ac:dyDescent="0.25">
      <c r="A54" s="59">
        <v>4</v>
      </c>
      <c r="B54" s="99" t="s">
        <v>28</v>
      </c>
      <c r="C54" s="82" t="s">
        <v>19</v>
      </c>
      <c r="D54" s="3" t="s">
        <v>20</v>
      </c>
      <c r="E54" s="1">
        <v>0</v>
      </c>
      <c r="F54" s="1">
        <v>0</v>
      </c>
      <c r="G54" s="6">
        <v>0</v>
      </c>
      <c r="H54" s="6">
        <f>F54-G54</f>
        <v>0</v>
      </c>
      <c r="I54" s="1">
        <v>0</v>
      </c>
      <c r="J54" s="33" t="s">
        <v>71</v>
      </c>
    </row>
    <row r="55" spans="1:10" ht="41.25" customHeight="1" x14ac:dyDescent="0.25">
      <c r="A55" s="97"/>
      <c r="B55" s="100"/>
      <c r="C55" s="101"/>
      <c r="D55" s="3" t="s">
        <v>3</v>
      </c>
      <c r="E55" s="1">
        <v>0</v>
      </c>
      <c r="F55" s="1">
        <v>0</v>
      </c>
      <c r="G55" s="6">
        <v>0</v>
      </c>
      <c r="H55" s="6">
        <v>0</v>
      </c>
      <c r="I55" s="1">
        <v>0</v>
      </c>
      <c r="J55" s="33" t="s">
        <v>71</v>
      </c>
    </row>
    <row r="56" spans="1:10" ht="15" customHeight="1" x14ac:dyDescent="0.25">
      <c r="A56" s="97"/>
      <c r="B56" s="100"/>
      <c r="C56" s="101"/>
      <c r="D56" s="3" t="s">
        <v>21</v>
      </c>
      <c r="E56" s="1">
        <v>16376</v>
      </c>
      <c r="F56" s="1">
        <f>E56</f>
        <v>16376</v>
      </c>
      <c r="G56" s="6">
        <v>7589.8450000000003</v>
      </c>
      <c r="H56" s="6">
        <f>F56-G56</f>
        <v>8786.1549999999988</v>
      </c>
      <c r="I56" s="1">
        <f>G56/F56*100</f>
        <v>46.347368099658034</v>
      </c>
      <c r="J56" s="33" t="s">
        <v>71</v>
      </c>
    </row>
    <row r="57" spans="1:10" ht="54" customHeight="1" x14ac:dyDescent="0.25">
      <c r="A57" s="98"/>
      <c r="B57" s="100"/>
      <c r="C57" s="101"/>
      <c r="D57" s="19" t="s">
        <v>22</v>
      </c>
      <c r="E57" s="1">
        <v>478</v>
      </c>
      <c r="F57" s="1">
        <f>E57</f>
        <v>478</v>
      </c>
      <c r="G57" s="6">
        <v>3.9</v>
      </c>
      <c r="H57" s="6">
        <f>F57-G57</f>
        <v>474.1</v>
      </c>
      <c r="I57" s="1">
        <f>G57/F57*100</f>
        <v>0.81589958158995812</v>
      </c>
      <c r="J57" s="33" t="s">
        <v>71</v>
      </c>
    </row>
    <row r="58" spans="1:10" ht="24" customHeight="1" thickBot="1" x14ac:dyDescent="0.3">
      <c r="A58" s="102" t="s">
        <v>29</v>
      </c>
      <c r="B58" s="89"/>
      <c r="C58" s="88"/>
      <c r="D58" s="36" t="s">
        <v>20</v>
      </c>
      <c r="E58" s="37">
        <v>0</v>
      </c>
      <c r="F58" s="37">
        <v>0</v>
      </c>
      <c r="G58" s="38">
        <v>0</v>
      </c>
      <c r="H58" s="38">
        <f>F58-G58</f>
        <v>0</v>
      </c>
      <c r="I58" s="37">
        <v>0</v>
      </c>
      <c r="J58" s="32" t="s">
        <v>71</v>
      </c>
    </row>
    <row r="59" spans="1:10" ht="30" customHeight="1" thickBot="1" x14ac:dyDescent="0.3">
      <c r="A59" s="86"/>
      <c r="B59" s="87"/>
      <c r="C59" s="88"/>
      <c r="D59" s="15" t="s">
        <v>3</v>
      </c>
      <c r="E59" s="4">
        <v>0</v>
      </c>
      <c r="F59" s="4">
        <v>0</v>
      </c>
      <c r="G59" s="9">
        <v>0</v>
      </c>
      <c r="H59" s="9">
        <v>0</v>
      </c>
      <c r="I59" s="4">
        <v>0</v>
      </c>
      <c r="J59" s="30" t="s">
        <v>71</v>
      </c>
    </row>
    <row r="60" spans="1:10" ht="15" customHeight="1" thickBot="1" x14ac:dyDescent="0.3">
      <c r="A60" s="86"/>
      <c r="B60" s="87"/>
      <c r="C60" s="88"/>
      <c r="D60" s="15" t="s">
        <v>21</v>
      </c>
      <c r="E60" s="4">
        <f>E56+E52</f>
        <v>16776</v>
      </c>
      <c r="F60" s="4">
        <f>F56+F52</f>
        <v>16776</v>
      </c>
      <c r="G60" s="9">
        <f>G56+G52</f>
        <v>7709.8450000000003</v>
      </c>
      <c r="H60" s="9">
        <f>H56+H52</f>
        <v>9066.1549999999988</v>
      </c>
      <c r="I60" s="4">
        <f>G60/F60*100</f>
        <v>45.95758822126848</v>
      </c>
      <c r="J60" s="30" t="s">
        <v>71</v>
      </c>
    </row>
    <row r="61" spans="1:10" ht="37.5" customHeight="1" thickBot="1" x14ac:dyDescent="0.3">
      <c r="A61" s="86"/>
      <c r="B61" s="89"/>
      <c r="C61" s="88"/>
      <c r="D61" s="12" t="s">
        <v>22</v>
      </c>
      <c r="E61" s="13">
        <v>478</v>
      </c>
      <c r="F61" s="13">
        <v>478</v>
      </c>
      <c r="G61" s="14">
        <v>67.694000000000003</v>
      </c>
      <c r="H61" s="14">
        <f>F61-G61</f>
        <v>410.30599999999998</v>
      </c>
      <c r="I61" s="13">
        <f>G61/F61*100</f>
        <v>14.161924686192471</v>
      </c>
      <c r="J61" s="30" t="s">
        <v>71</v>
      </c>
    </row>
    <row r="62" spans="1:10" ht="15.75" thickBot="1" x14ac:dyDescent="0.3">
      <c r="A62" s="103" t="s">
        <v>30</v>
      </c>
      <c r="B62" s="104"/>
      <c r="C62" s="104"/>
      <c r="D62" s="104"/>
      <c r="E62" s="104"/>
      <c r="F62" s="104"/>
      <c r="G62" s="104"/>
      <c r="H62" s="104"/>
      <c r="I62" s="104"/>
      <c r="J62" s="104"/>
    </row>
    <row r="63" spans="1:10" ht="24.75" customHeight="1" thickBot="1" x14ac:dyDescent="0.3">
      <c r="A63" s="105">
        <v>1</v>
      </c>
      <c r="B63" s="106" t="s">
        <v>31</v>
      </c>
      <c r="C63" s="59" t="s">
        <v>19</v>
      </c>
      <c r="D63" s="3" t="s">
        <v>20</v>
      </c>
      <c r="E63" s="1">
        <v>0</v>
      </c>
      <c r="F63" s="1">
        <v>0</v>
      </c>
      <c r="G63" s="6">
        <v>0</v>
      </c>
      <c r="H63" s="6">
        <f>F63-G63</f>
        <v>0</v>
      </c>
      <c r="I63" s="1">
        <v>0</v>
      </c>
      <c r="J63" s="30" t="s">
        <v>71</v>
      </c>
    </row>
    <row r="64" spans="1:10" ht="29.25" customHeight="1" thickBot="1" x14ac:dyDescent="0.3">
      <c r="A64" s="105"/>
      <c r="B64" s="106"/>
      <c r="C64" s="72"/>
      <c r="D64" s="3" t="s">
        <v>3</v>
      </c>
      <c r="E64" s="1">
        <v>0</v>
      </c>
      <c r="F64" s="1">
        <v>0</v>
      </c>
      <c r="G64" s="6">
        <v>0</v>
      </c>
      <c r="H64" s="6">
        <v>0</v>
      </c>
      <c r="I64" s="1">
        <v>0</v>
      </c>
      <c r="J64" s="30" t="s">
        <v>71</v>
      </c>
    </row>
    <row r="65" spans="1:10" ht="16.5" customHeight="1" thickBot="1" x14ac:dyDescent="0.3">
      <c r="A65" s="105"/>
      <c r="B65" s="106"/>
      <c r="C65" s="72"/>
      <c r="D65" s="3" t="s">
        <v>21</v>
      </c>
      <c r="E65" s="1">
        <v>14357.6</v>
      </c>
      <c r="F65" s="1">
        <f>E65</f>
        <v>14357.6</v>
      </c>
      <c r="G65" s="6">
        <v>7473.9849999999997</v>
      </c>
      <c r="H65" s="6">
        <f>F65-G65</f>
        <v>6883.6150000000007</v>
      </c>
      <c r="I65" s="1">
        <f>G65/F65*100</f>
        <v>52.055949462305676</v>
      </c>
      <c r="J65" s="30" t="s">
        <v>71</v>
      </c>
    </row>
    <row r="66" spans="1:10" ht="37.5" customHeight="1" thickBot="1" x14ac:dyDescent="0.3">
      <c r="A66" s="105"/>
      <c r="B66" s="106"/>
      <c r="C66" s="73"/>
      <c r="D66" s="18" t="s">
        <v>22</v>
      </c>
      <c r="E66" s="1">
        <v>2250</v>
      </c>
      <c r="F66" s="1">
        <v>2250</v>
      </c>
      <c r="G66" s="6">
        <v>625.23900000000003</v>
      </c>
      <c r="H66" s="6">
        <f>F66-G66</f>
        <v>1624.761</v>
      </c>
      <c r="I66" s="1">
        <f>G66/F66*100</f>
        <v>27.788400000000003</v>
      </c>
      <c r="J66" s="30" t="s">
        <v>71</v>
      </c>
    </row>
    <row r="67" spans="1:10" ht="30.75" customHeight="1" thickBot="1" x14ac:dyDescent="0.3">
      <c r="A67" s="83" t="s">
        <v>32</v>
      </c>
      <c r="B67" s="84"/>
      <c r="C67" s="85"/>
      <c r="D67" s="15" t="s">
        <v>20</v>
      </c>
      <c r="E67" s="4">
        <v>0</v>
      </c>
      <c r="F67" s="4">
        <v>0</v>
      </c>
      <c r="G67" s="9">
        <v>0</v>
      </c>
      <c r="H67" s="9">
        <f>F67-G67</f>
        <v>0</v>
      </c>
      <c r="I67" s="4">
        <v>0</v>
      </c>
      <c r="J67" s="30" t="s">
        <v>71</v>
      </c>
    </row>
    <row r="68" spans="1:10" ht="27.75" customHeight="1" thickBot="1" x14ac:dyDescent="0.3">
      <c r="A68" s="86"/>
      <c r="B68" s="87"/>
      <c r="C68" s="88"/>
      <c r="D68" s="15" t="s">
        <v>3</v>
      </c>
      <c r="E68" s="4">
        <v>0</v>
      </c>
      <c r="F68" s="9">
        <v>0</v>
      </c>
      <c r="G68" s="9">
        <f>E68-F68</f>
        <v>0</v>
      </c>
      <c r="H68" s="4">
        <v>0</v>
      </c>
      <c r="I68" s="17">
        <v>0</v>
      </c>
      <c r="J68" s="30" t="s">
        <v>71</v>
      </c>
    </row>
    <row r="69" spans="1:10" ht="27.75" customHeight="1" thickBot="1" x14ac:dyDescent="0.3">
      <c r="A69" s="86"/>
      <c r="B69" s="87"/>
      <c r="C69" s="88"/>
      <c r="D69" s="15" t="s">
        <v>21</v>
      </c>
      <c r="E69" s="4">
        <v>14357.6</v>
      </c>
      <c r="F69" s="4">
        <f>F65</f>
        <v>14357.6</v>
      </c>
      <c r="G69" s="9">
        <f>G65</f>
        <v>7473.9849999999997</v>
      </c>
      <c r="H69" s="9">
        <f>H65</f>
        <v>6883.6150000000007</v>
      </c>
      <c r="I69" s="4">
        <f>G69/F69*100</f>
        <v>52.055949462305676</v>
      </c>
      <c r="J69" s="30" t="s">
        <v>71</v>
      </c>
    </row>
    <row r="70" spans="1:10" ht="37.5" customHeight="1" thickBot="1" x14ac:dyDescent="0.3">
      <c r="A70" s="86"/>
      <c r="B70" s="89"/>
      <c r="C70" s="88"/>
      <c r="D70" s="46" t="s">
        <v>22</v>
      </c>
      <c r="E70" s="4">
        <v>2250</v>
      </c>
      <c r="F70" s="4">
        <v>2250</v>
      </c>
      <c r="G70" s="9">
        <v>625.23900000000003</v>
      </c>
      <c r="H70" s="9">
        <f>F70-G70</f>
        <v>1624.761</v>
      </c>
      <c r="I70" s="4">
        <f>G70/F70*100</f>
        <v>27.788400000000003</v>
      </c>
      <c r="J70" s="30" t="s">
        <v>71</v>
      </c>
    </row>
    <row r="71" spans="1:10" ht="15.75" thickBot="1" x14ac:dyDescent="0.3">
      <c r="A71" s="107" t="s">
        <v>33</v>
      </c>
      <c r="B71" s="108"/>
      <c r="C71" s="108"/>
      <c r="D71" s="108"/>
      <c r="E71" s="108"/>
      <c r="F71" s="108"/>
      <c r="G71" s="108"/>
      <c r="H71" s="108"/>
      <c r="I71" s="108"/>
      <c r="J71" s="109"/>
    </row>
    <row r="72" spans="1:10" ht="30" customHeight="1" thickBot="1" x14ac:dyDescent="0.3">
      <c r="A72" s="110">
        <v>1</v>
      </c>
      <c r="B72" s="74" t="s">
        <v>34</v>
      </c>
      <c r="C72" s="59" t="s">
        <v>19</v>
      </c>
      <c r="D72" s="3" t="s">
        <v>20</v>
      </c>
      <c r="E72" s="1">
        <v>0</v>
      </c>
      <c r="F72" s="1">
        <v>0</v>
      </c>
      <c r="G72" s="6">
        <v>0</v>
      </c>
      <c r="H72" s="6">
        <f>F72-G72</f>
        <v>0</v>
      </c>
      <c r="I72" s="1">
        <v>0</v>
      </c>
      <c r="J72" s="30" t="s">
        <v>71</v>
      </c>
    </row>
    <row r="73" spans="1:10" ht="28.5" customHeight="1" thickBot="1" x14ac:dyDescent="0.3">
      <c r="A73" s="72"/>
      <c r="B73" s="75"/>
      <c r="C73" s="72"/>
      <c r="D73" s="3" t="s">
        <v>3</v>
      </c>
      <c r="E73" s="1">
        <v>0</v>
      </c>
      <c r="F73" s="1">
        <v>0</v>
      </c>
      <c r="G73" s="6">
        <v>0</v>
      </c>
      <c r="H73" s="6">
        <f>F73-G73</f>
        <v>0</v>
      </c>
      <c r="I73" s="1">
        <v>0</v>
      </c>
      <c r="J73" s="30" t="s">
        <v>71</v>
      </c>
    </row>
    <row r="74" spans="1:10" ht="105" customHeight="1" thickBot="1" x14ac:dyDescent="0.3">
      <c r="A74" s="72"/>
      <c r="B74" s="75"/>
      <c r="C74" s="72"/>
      <c r="D74" s="3" t="s">
        <v>21</v>
      </c>
      <c r="E74" s="1">
        <v>4040.3</v>
      </c>
      <c r="F74" s="1">
        <v>4040.3</v>
      </c>
      <c r="G74" s="6">
        <f>139.781+46.5+221.3+55.006+924.169</f>
        <v>1386.7559999999999</v>
      </c>
      <c r="H74" s="6">
        <f>F74-G74</f>
        <v>2653.5440000000003</v>
      </c>
      <c r="I74" s="1">
        <f>G74/F74*100</f>
        <v>34.323094819691605</v>
      </c>
      <c r="J74" s="49" t="s">
        <v>93</v>
      </c>
    </row>
    <row r="75" spans="1:10" ht="27.75" customHeight="1" thickBot="1" x14ac:dyDescent="0.3">
      <c r="A75" s="73"/>
      <c r="B75" s="76"/>
      <c r="C75" s="73"/>
      <c r="D75" s="19" t="s">
        <v>22</v>
      </c>
      <c r="E75" s="1">
        <v>0</v>
      </c>
      <c r="F75" s="1">
        <v>0</v>
      </c>
      <c r="G75" s="6">
        <v>0</v>
      </c>
      <c r="H75" s="6">
        <v>0</v>
      </c>
      <c r="I75" s="1">
        <v>0</v>
      </c>
      <c r="J75" s="30" t="s">
        <v>71</v>
      </c>
    </row>
    <row r="76" spans="1:10" ht="28.5" customHeight="1" thickBot="1" x14ac:dyDescent="0.3">
      <c r="A76" s="59">
        <v>2</v>
      </c>
      <c r="B76" s="74" t="s">
        <v>35</v>
      </c>
      <c r="C76" s="59" t="s">
        <v>19</v>
      </c>
      <c r="D76" s="3" t="s">
        <v>20</v>
      </c>
      <c r="E76" s="1">
        <v>0</v>
      </c>
      <c r="F76" s="1">
        <v>0</v>
      </c>
      <c r="G76" s="6">
        <v>0</v>
      </c>
      <c r="H76" s="6">
        <f>F76-G76</f>
        <v>0</v>
      </c>
      <c r="I76" s="1">
        <v>0</v>
      </c>
      <c r="J76" s="30" t="s">
        <v>71</v>
      </c>
    </row>
    <row r="77" spans="1:10" ht="31.5" customHeight="1" thickBot="1" x14ac:dyDescent="0.3">
      <c r="A77" s="97"/>
      <c r="B77" s="111"/>
      <c r="C77" s="97"/>
      <c r="D77" s="3" t="s">
        <v>3</v>
      </c>
      <c r="E77" s="1">
        <v>0</v>
      </c>
      <c r="F77" s="1">
        <v>0</v>
      </c>
      <c r="G77" s="6">
        <v>0</v>
      </c>
      <c r="H77" s="6">
        <f>F77-G77</f>
        <v>0</v>
      </c>
      <c r="I77" s="1">
        <v>0</v>
      </c>
      <c r="J77" s="30" t="s">
        <v>71</v>
      </c>
    </row>
    <row r="78" spans="1:10" ht="15" customHeight="1" thickBot="1" x14ac:dyDescent="0.3">
      <c r="A78" s="97"/>
      <c r="B78" s="111"/>
      <c r="C78" s="97"/>
      <c r="D78" s="3" t="s">
        <v>21</v>
      </c>
      <c r="E78" s="1">
        <v>4300</v>
      </c>
      <c r="F78" s="1">
        <v>4300</v>
      </c>
      <c r="G78" s="6">
        <v>2010.444</v>
      </c>
      <c r="H78" s="6">
        <f>F78-G78</f>
        <v>2289.556</v>
      </c>
      <c r="I78" s="1">
        <f>G78/F78*100</f>
        <v>46.754511627906972</v>
      </c>
      <c r="J78" s="30" t="s">
        <v>71</v>
      </c>
    </row>
    <row r="79" spans="1:10" ht="28.5" customHeight="1" thickBot="1" x14ac:dyDescent="0.3">
      <c r="A79" s="98"/>
      <c r="B79" s="112"/>
      <c r="C79" s="98"/>
      <c r="D79" s="19" t="s">
        <v>22</v>
      </c>
      <c r="E79" s="1">
        <v>0</v>
      </c>
      <c r="F79" s="1">
        <v>0</v>
      </c>
      <c r="G79" s="6">
        <v>0</v>
      </c>
      <c r="H79" s="6">
        <v>0</v>
      </c>
      <c r="I79" s="1">
        <v>0</v>
      </c>
      <c r="J79" s="30" t="s">
        <v>71</v>
      </c>
    </row>
    <row r="80" spans="1:10" ht="15.75" thickBot="1" x14ac:dyDescent="0.3">
      <c r="A80" s="59">
        <v>3</v>
      </c>
      <c r="B80" s="74" t="s">
        <v>36</v>
      </c>
      <c r="C80" s="59" t="s">
        <v>19</v>
      </c>
      <c r="D80" s="3" t="s">
        <v>20</v>
      </c>
      <c r="E80" s="1">
        <v>0</v>
      </c>
      <c r="F80" s="1">
        <v>0</v>
      </c>
      <c r="G80" s="6">
        <v>0</v>
      </c>
      <c r="H80" s="6">
        <f>F80-G80</f>
        <v>0</v>
      </c>
      <c r="I80" s="1">
        <v>0</v>
      </c>
      <c r="J80" s="30" t="s">
        <v>71</v>
      </c>
    </row>
    <row r="81" spans="1:10" ht="47.25" customHeight="1" thickBot="1" x14ac:dyDescent="0.3">
      <c r="A81" s="97"/>
      <c r="B81" s="111"/>
      <c r="C81" s="97"/>
      <c r="D81" s="3" t="s">
        <v>3</v>
      </c>
      <c r="E81" s="1">
        <v>0</v>
      </c>
      <c r="F81" s="1">
        <v>0</v>
      </c>
      <c r="G81" s="6">
        <v>0</v>
      </c>
      <c r="H81" s="6">
        <v>0</v>
      </c>
      <c r="I81" s="1">
        <v>0</v>
      </c>
      <c r="J81" s="30" t="s">
        <v>71</v>
      </c>
    </row>
    <row r="82" spans="1:10" ht="15.75" thickBot="1" x14ac:dyDescent="0.3">
      <c r="A82" s="97"/>
      <c r="B82" s="111"/>
      <c r="C82" s="97"/>
      <c r="D82" s="3" t="s">
        <v>21</v>
      </c>
      <c r="E82" s="1">
        <v>56282.5</v>
      </c>
      <c r="F82" s="1">
        <f>E82</f>
        <v>56282.5</v>
      </c>
      <c r="G82" s="6">
        <f>6273.765+24104.262</f>
        <v>30378.026999999998</v>
      </c>
      <c r="H82" s="6">
        <f>F82-G82</f>
        <v>25904.473000000002</v>
      </c>
      <c r="I82" s="1">
        <f>G82/F82*100</f>
        <v>53.974196242171189</v>
      </c>
      <c r="J82" s="30" t="s">
        <v>71</v>
      </c>
    </row>
    <row r="83" spans="1:10" ht="71.25" customHeight="1" thickBot="1" x14ac:dyDescent="0.3">
      <c r="A83" s="98"/>
      <c r="B83" s="112"/>
      <c r="C83" s="98"/>
      <c r="D83" s="19" t="s">
        <v>22</v>
      </c>
      <c r="E83" s="1">
        <v>21106.799999999999</v>
      </c>
      <c r="F83" s="1">
        <v>21106.75</v>
      </c>
      <c r="G83" s="6">
        <f>164.594+7841.002</f>
        <v>8005.5960000000005</v>
      </c>
      <c r="H83" s="6">
        <f>F83-G83</f>
        <v>13101.153999999999</v>
      </c>
      <c r="I83" s="1">
        <f>G83/F83*100</f>
        <v>37.929079559856447</v>
      </c>
      <c r="J83" s="30" t="s">
        <v>71</v>
      </c>
    </row>
    <row r="84" spans="1:10" ht="27.75" customHeight="1" thickBot="1" x14ac:dyDescent="0.3">
      <c r="A84" s="114" t="s">
        <v>37</v>
      </c>
      <c r="B84" s="115"/>
      <c r="C84" s="115"/>
      <c r="D84" s="15" t="s">
        <v>20</v>
      </c>
      <c r="E84" s="4">
        <v>0</v>
      </c>
      <c r="F84" s="4">
        <v>0</v>
      </c>
      <c r="G84" s="9">
        <v>0</v>
      </c>
      <c r="H84" s="9">
        <f>F84-G84</f>
        <v>0</v>
      </c>
      <c r="I84" s="4">
        <v>0</v>
      </c>
      <c r="J84" s="30" t="s">
        <v>71</v>
      </c>
    </row>
    <row r="85" spans="1:10" ht="33" customHeight="1" thickBot="1" x14ac:dyDescent="0.3">
      <c r="A85" s="115"/>
      <c r="B85" s="115"/>
      <c r="C85" s="115"/>
      <c r="D85" s="15" t="s">
        <v>3</v>
      </c>
      <c r="E85" s="4">
        <v>0</v>
      </c>
      <c r="F85" s="4">
        <v>0</v>
      </c>
      <c r="G85" s="9">
        <v>0</v>
      </c>
      <c r="H85" s="9">
        <v>0</v>
      </c>
      <c r="I85" s="4">
        <v>0</v>
      </c>
      <c r="J85" s="30" t="s">
        <v>71</v>
      </c>
    </row>
    <row r="86" spans="1:10" ht="15" customHeight="1" thickBot="1" x14ac:dyDescent="0.3">
      <c r="A86" s="115"/>
      <c r="B86" s="115"/>
      <c r="C86" s="115"/>
      <c r="D86" s="15" t="s">
        <v>21</v>
      </c>
      <c r="E86" s="4">
        <v>64622.8</v>
      </c>
      <c r="F86" s="4">
        <f>E86</f>
        <v>64622.8</v>
      </c>
      <c r="G86" s="9">
        <f>G82+G78+G74</f>
        <v>33775.226999999999</v>
      </c>
      <c r="H86" s="9">
        <f>H82+H78+H74</f>
        <v>30847.573000000004</v>
      </c>
      <c r="I86" s="4">
        <f>G86/F86*100</f>
        <v>52.265186590491275</v>
      </c>
      <c r="J86" s="30" t="s">
        <v>71</v>
      </c>
    </row>
    <row r="87" spans="1:10" ht="37.5" customHeight="1" thickBot="1" x14ac:dyDescent="0.3">
      <c r="A87" s="115"/>
      <c r="B87" s="115"/>
      <c r="C87" s="115"/>
      <c r="D87" s="10" t="s">
        <v>22</v>
      </c>
      <c r="E87" s="4">
        <v>21106.799999999999</v>
      </c>
      <c r="F87" s="4">
        <f>F83</f>
        <v>21106.75</v>
      </c>
      <c r="G87" s="9">
        <f>7841.002+164.594</f>
        <v>8005.5960000000005</v>
      </c>
      <c r="H87" s="9">
        <f>F87-G87</f>
        <v>13101.153999999999</v>
      </c>
      <c r="I87" s="4">
        <f>G87/F87*100</f>
        <v>37.929079559856447</v>
      </c>
      <c r="J87" s="30" t="s">
        <v>71</v>
      </c>
    </row>
    <row r="88" spans="1:10" ht="15.75" thickBot="1" x14ac:dyDescent="0.3">
      <c r="A88" s="116" t="s">
        <v>38</v>
      </c>
      <c r="B88" s="117"/>
      <c r="C88" s="117"/>
      <c r="D88" s="117"/>
      <c r="E88" s="117"/>
      <c r="F88" s="117"/>
      <c r="G88" s="117"/>
      <c r="H88" s="117"/>
      <c r="I88" s="117"/>
      <c r="J88" s="118"/>
    </row>
    <row r="89" spans="1:10" ht="27" customHeight="1" thickBot="1" x14ac:dyDescent="0.3">
      <c r="A89" s="82">
        <v>1</v>
      </c>
      <c r="B89" s="106" t="s">
        <v>39</v>
      </c>
      <c r="C89" s="59" t="s">
        <v>19</v>
      </c>
      <c r="D89" s="3" t="s">
        <v>20</v>
      </c>
      <c r="E89" s="1">
        <v>0</v>
      </c>
      <c r="F89" s="1">
        <v>0</v>
      </c>
      <c r="G89" s="6">
        <v>0</v>
      </c>
      <c r="H89" s="6">
        <f>F89-G89</f>
        <v>0</v>
      </c>
      <c r="I89" s="1">
        <v>0</v>
      </c>
      <c r="J89" s="30" t="s">
        <v>71</v>
      </c>
    </row>
    <row r="90" spans="1:10" ht="96" customHeight="1" thickBot="1" x14ac:dyDescent="0.3">
      <c r="A90" s="82"/>
      <c r="B90" s="106"/>
      <c r="C90" s="97"/>
      <c r="D90" s="3" t="s">
        <v>3</v>
      </c>
      <c r="E90" s="1">
        <v>1041</v>
      </c>
      <c r="F90" s="1">
        <v>1041</v>
      </c>
      <c r="G90" s="6">
        <v>541</v>
      </c>
      <c r="H90" s="6">
        <f>F90-G90</f>
        <v>500</v>
      </c>
      <c r="I90" s="1">
        <f>G90/F90*100</f>
        <v>51.969260326609032</v>
      </c>
      <c r="J90" s="49" t="s">
        <v>90</v>
      </c>
    </row>
    <row r="91" spans="1:10" ht="167.25" customHeight="1" thickBot="1" x14ac:dyDescent="0.3">
      <c r="A91" s="82"/>
      <c r="B91" s="106"/>
      <c r="C91" s="97"/>
      <c r="D91" s="3" t="s">
        <v>21</v>
      </c>
      <c r="E91" s="1">
        <v>7170</v>
      </c>
      <c r="F91" s="1">
        <v>7170</v>
      </c>
      <c r="G91" s="6">
        <f>99.5+3215.8+985.5</f>
        <v>4300.8</v>
      </c>
      <c r="H91" s="6">
        <f>F91-G91</f>
        <v>2869.2</v>
      </c>
      <c r="I91" s="1">
        <f>G91/F91*100</f>
        <v>59.983263598326367</v>
      </c>
      <c r="J91" s="49" t="s">
        <v>92</v>
      </c>
    </row>
    <row r="92" spans="1:10" ht="30.75" customHeight="1" thickBot="1" x14ac:dyDescent="0.3">
      <c r="A92" s="82"/>
      <c r="B92" s="106"/>
      <c r="C92" s="98"/>
      <c r="D92" s="19" t="s">
        <v>22</v>
      </c>
      <c r="E92" s="1">
        <v>0</v>
      </c>
      <c r="F92" s="1">
        <v>0</v>
      </c>
      <c r="G92" s="6">
        <v>0</v>
      </c>
      <c r="H92" s="6">
        <v>0</v>
      </c>
      <c r="I92" s="1">
        <v>0</v>
      </c>
      <c r="J92" s="30" t="s">
        <v>71</v>
      </c>
    </row>
    <row r="93" spans="1:10" ht="32.25" customHeight="1" thickBot="1" x14ac:dyDescent="0.3">
      <c r="A93" s="59">
        <v>2</v>
      </c>
      <c r="B93" s="74" t="s">
        <v>40</v>
      </c>
      <c r="C93" s="59" t="s">
        <v>19</v>
      </c>
      <c r="D93" s="3" t="s">
        <v>20</v>
      </c>
      <c r="E93" s="1">
        <v>0</v>
      </c>
      <c r="F93" s="1">
        <v>0</v>
      </c>
      <c r="G93" s="6">
        <v>0</v>
      </c>
      <c r="H93" s="6">
        <f>F93-G93</f>
        <v>0</v>
      </c>
      <c r="I93" s="1">
        <v>0</v>
      </c>
      <c r="J93" s="30" t="s">
        <v>71</v>
      </c>
    </row>
    <row r="94" spans="1:10" ht="32.25" customHeight="1" thickBot="1" x14ac:dyDescent="0.3">
      <c r="A94" s="97"/>
      <c r="B94" s="111"/>
      <c r="C94" s="97"/>
      <c r="D94" s="3" t="s">
        <v>3</v>
      </c>
      <c r="E94" s="1">
        <v>0</v>
      </c>
      <c r="F94" s="1">
        <v>0</v>
      </c>
      <c r="G94" s="6">
        <v>0</v>
      </c>
      <c r="H94" s="6">
        <f>F94-G94</f>
        <v>0</v>
      </c>
      <c r="I94" s="1">
        <v>0</v>
      </c>
      <c r="J94" s="30" t="s">
        <v>71</v>
      </c>
    </row>
    <row r="95" spans="1:10" ht="52.5" customHeight="1" thickBot="1" x14ac:dyDescent="0.3">
      <c r="A95" s="97"/>
      <c r="B95" s="111"/>
      <c r="C95" s="97"/>
      <c r="D95" s="3" t="s">
        <v>21</v>
      </c>
      <c r="E95" s="1">
        <v>150</v>
      </c>
      <c r="F95" s="1">
        <v>150</v>
      </c>
      <c r="G95" s="6">
        <v>150</v>
      </c>
      <c r="H95" s="6">
        <f>G95-F95</f>
        <v>0</v>
      </c>
      <c r="I95" s="1">
        <f>G95/F95*100</f>
        <v>100</v>
      </c>
      <c r="J95" s="49" t="s">
        <v>91</v>
      </c>
    </row>
    <row r="96" spans="1:10" ht="30.75" customHeight="1" thickBot="1" x14ac:dyDescent="0.3">
      <c r="A96" s="98"/>
      <c r="B96" s="112"/>
      <c r="C96" s="98"/>
      <c r="D96" s="19" t="s">
        <v>22</v>
      </c>
      <c r="E96" s="1">
        <v>0</v>
      </c>
      <c r="F96" s="1">
        <v>0</v>
      </c>
      <c r="G96" s="6">
        <v>0</v>
      </c>
      <c r="H96" s="6">
        <v>0</v>
      </c>
      <c r="I96" s="1">
        <v>0</v>
      </c>
      <c r="J96" s="30" t="s">
        <v>71</v>
      </c>
    </row>
    <row r="97" spans="1:10" ht="30.75" customHeight="1" thickBot="1" x14ac:dyDescent="0.3">
      <c r="A97" s="114" t="s">
        <v>41</v>
      </c>
      <c r="B97" s="115"/>
      <c r="C97" s="115"/>
      <c r="D97" s="15" t="s">
        <v>20</v>
      </c>
      <c r="E97" s="4">
        <v>0</v>
      </c>
      <c r="F97" s="4">
        <v>0</v>
      </c>
      <c r="G97" s="9">
        <v>0</v>
      </c>
      <c r="H97" s="9">
        <f>F97-G97</f>
        <v>0</v>
      </c>
      <c r="I97" s="4">
        <v>0</v>
      </c>
      <c r="J97" s="30" t="s">
        <v>71</v>
      </c>
    </row>
    <row r="98" spans="1:10" ht="37.5" customHeight="1" thickBot="1" x14ac:dyDescent="0.3">
      <c r="A98" s="115"/>
      <c r="B98" s="115"/>
      <c r="C98" s="115"/>
      <c r="D98" s="15" t="s">
        <v>3</v>
      </c>
      <c r="E98" s="4">
        <f>E90</f>
        <v>1041</v>
      </c>
      <c r="F98" s="4">
        <f>F90</f>
        <v>1041</v>
      </c>
      <c r="G98" s="9">
        <f>G90</f>
        <v>541</v>
      </c>
      <c r="H98" s="9">
        <f>F98-G98</f>
        <v>500</v>
      </c>
      <c r="I98" s="4">
        <f>I90</f>
        <v>51.969260326609032</v>
      </c>
      <c r="J98" s="30" t="s">
        <v>71</v>
      </c>
    </row>
    <row r="99" spans="1:10" ht="17.25" customHeight="1" thickBot="1" x14ac:dyDescent="0.3">
      <c r="A99" s="115"/>
      <c r="B99" s="115"/>
      <c r="C99" s="115"/>
      <c r="D99" s="15" t="s">
        <v>21</v>
      </c>
      <c r="E99" s="4">
        <f>E95+E91</f>
        <v>7320</v>
      </c>
      <c r="F99" s="4">
        <f>F95+F91</f>
        <v>7320</v>
      </c>
      <c r="G99" s="9">
        <f>G95+G91</f>
        <v>4450.8</v>
      </c>
      <c r="H99" s="9">
        <f>H95+H91</f>
        <v>2869.2</v>
      </c>
      <c r="I99" s="4">
        <f>G99/F99*100</f>
        <v>60.8032786885246</v>
      </c>
      <c r="J99" s="30" t="s">
        <v>71</v>
      </c>
    </row>
    <row r="100" spans="1:10" ht="38.25" customHeight="1" thickBot="1" x14ac:dyDescent="0.3">
      <c r="A100" s="115"/>
      <c r="B100" s="115"/>
      <c r="C100" s="115"/>
      <c r="D100" s="16" t="s">
        <v>22</v>
      </c>
      <c r="E100" s="4">
        <v>0</v>
      </c>
      <c r="F100" s="4">
        <v>0</v>
      </c>
      <c r="G100" s="9">
        <v>0</v>
      </c>
      <c r="H100" s="9">
        <v>0</v>
      </c>
      <c r="I100" s="4">
        <v>0</v>
      </c>
      <c r="J100" s="30" t="s">
        <v>71</v>
      </c>
    </row>
    <row r="101" spans="1:10" ht="29.25" customHeight="1" thickBot="1" x14ac:dyDescent="0.3">
      <c r="A101" s="114" t="s">
        <v>42</v>
      </c>
      <c r="B101" s="115"/>
      <c r="C101" s="115"/>
      <c r="D101" s="15" t="s">
        <v>20</v>
      </c>
      <c r="E101" s="4">
        <v>0</v>
      </c>
      <c r="F101" s="4">
        <v>0</v>
      </c>
      <c r="G101" s="9">
        <v>0</v>
      </c>
      <c r="H101" s="9">
        <f>F101-G101</f>
        <v>0</v>
      </c>
      <c r="I101" s="4">
        <v>0</v>
      </c>
      <c r="J101" s="30" t="s">
        <v>71</v>
      </c>
    </row>
    <row r="102" spans="1:10" ht="33" customHeight="1" thickBot="1" x14ac:dyDescent="0.3">
      <c r="A102" s="115"/>
      <c r="B102" s="115"/>
      <c r="C102" s="115"/>
      <c r="D102" s="15" t="s">
        <v>3</v>
      </c>
      <c r="E102" s="4">
        <f>E38+E98</f>
        <v>1816.7</v>
      </c>
      <c r="F102" s="4">
        <f>F98+F38</f>
        <v>1816.7</v>
      </c>
      <c r="G102" s="9">
        <f>G98+G38</f>
        <v>829.1</v>
      </c>
      <c r="H102" s="9">
        <f>F102-G102</f>
        <v>987.6</v>
      </c>
      <c r="I102" s="4">
        <f>G102/F102*100</f>
        <v>45.637694721197775</v>
      </c>
      <c r="J102" s="30" t="s">
        <v>71</v>
      </c>
    </row>
    <row r="103" spans="1:10" ht="18.75" customHeight="1" thickBot="1" x14ac:dyDescent="0.3">
      <c r="A103" s="115"/>
      <c r="B103" s="115"/>
      <c r="C103" s="115"/>
      <c r="D103" s="15" t="s">
        <v>21</v>
      </c>
      <c r="E103" s="4">
        <f>E99+E86+E69+E60+E39</f>
        <v>128437.1</v>
      </c>
      <c r="F103" s="4">
        <f>F99+F86+F69+F60+F39</f>
        <v>128437.1</v>
      </c>
      <c r="G103" s="9">
        <f>G99+G86+G69+G60+G39</f>
        <v>62747.437000000005</v>
      </c>
      <c r="H103" s="9">
        <f>F103-G103</f>
        <v>65689.663</v>
      </c>
      <c r="I103" s="4">
        <f>G103/F103*100</f>
        <v>48.854604316042639</v>
      </c>
      <c r="J103" s="30" t="s">
        <v>71</v>
      </c>
    </row>
    <row r="104" spans="1:10" ht="43.5" customHeight="1" thickBot="1" x14ac:dyDescent="0.3">
      <c r="A104" s="115"/>
      <c r="B104" s="115"/>
      <c r="C104" s="115"/>
      <c r="D104" s="16" t="s">
        <v>22</v>
      </c>
      <c r="E104" s="4">
        <f>E87+E70+E61+E40</f>
        <v>23881.8</v>
      </c>
      <c r="F104" s="4">
        <f>F87+F70+F61+F40</f>
        <v>23881.75</v>
      </c>
      <c r="G104" s="4">
        <f>G87+G70+G61+G40</f>
        <v>8698.5889999999999</v>
      </c>
      <c r="H104" s="4">
        <f>H87+H70+H61+H40</f>
        <v>15183.161</v>
      </c>
      <c r="I104" s="4">
        <f>G104/F104*100</f>
        <v>36.423582861389974</v>
      </c>
      <c r="J104" s="30" t="s">
        <v>71</v>
      </c>
    </row>
    <row r="105" spans="1:10" x14ac:dyDescent="0.25">
      <c r="A105" s="113" t="s">
        <v>44</v>
      </c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1:10" x14ac:dyDescent="0.25">
      <c r="A106" s="113" t="s">
        <v>43</v>
      </c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1:10" ht="15.75" thickBot="1" x14ac:dyDescent="0.3">
      <c r="A107" s="113" t="s">
        <v>45</v>
      </c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1:10" ht="32.25" customHeight="1" thickBot="1" x14ac:dyDescent="0.3">
      <c r="A108" s="74">
        <v>1</v>
      </c>
      <c r="B108" s="74" t="s">
        <v>46</v>
      </c>
      <c r="C108" s="74" t="s">
        <v>61</v>
      </c>
      <c r="D108" s="3" t="s">
        <v>20</v>
      </c>
      <c r="E108" s="1">
        <v>0</v>
      </c>
      <c r="F108" s="1">
        <v>0</v>
      </c>
      <c r="G108" s="6">
        <v>0</v>
      </c>
      <c r="H108" s="6">
        <f>F108-G108</f>
        <v>0</v>
      </c>
      <c r="I108" s="1">
        <v>0</v>
      </c>
      <c r="J108" s="30" t="s">
        <v>71</v>
      </c>
    </row>
    <row r="109" spans="1:10" ht="33" customHeight="1" thickBot="1" x14ac:dyDescent="0.3">
      <c r="A109" s="60"/>
      <c r="B109" s="60"/>
      <c r="C109" s="111"/>
      <c r="D109" s="3" t="s">
        <v>3</v>
      </c>
      <c r="E109" s="1">
        <v>0</v>
      </c>
      <c r="F109" s="1">
        <v>0</v>
      </c>
      <c r="G109" s="6">
        <v>0</v>
      </c>
      <c r="H109" s="6">
        <f>F109-G109</f>
        <v>0</v>
      </c>
      <c r="I109" s="1">
        <v>0</v>
      </c>
      <c r="J109" s="30" t="s">
        <v>71</v>
      </c>
    </row>
    <row r="110" spans="1:10" ht="18.75" customHeight="1" thickBot="1" x14ac:dyDescent="0.3">
      <c r="A110" s="60"/>
      <c r="B110" s="60"/>
      <c r="C110" s="111"/>
      <c r="D110" s="3" t="s">
        <v>21</v>
      </c>
      <c r="E110" s="1">
        <v>6058</v>
      </c>
      <c r="F110" s="1">
        <v>6058</v>
      </c>
      <c r="G110" s="6">
        <v>3573.2179999999998</v>
      </c>
      <c r="H110" s="6">
        <f>F110-G110</f>
        <v>2484.7820000000002</v>
      </c>
      <c r="I110" s="1">
        <f>G110/F110*100</f>
        <v>58.983459887751735</v>
      </c>
      <c r="J110" s="30" t="s">
        <v>71</v>
      </c>
    </row>
    <row r="111" spans="1:10" ht="25.5" customHeight="1" thickBot="1" x14ac:dyDescent="0.3">
      <c r="A111" s="61"/>
      <c r="B111" s="61"/>
      <c r="C111" s="112"/>
      <c r="D111" s="19" t="s">
        <v>22</v>
      </c>
      <c r="E111" s="1">
        <v>0</v>
      </c>
      <c r="F111" s="1">
        <v>0</v>
      </c>
      <c r="G111" s="6">
        <v>0</v>
      </c>
      <c r="H111" s="6">
        <v>0</v>
      </c>
      <c r="I111" s="1">
        <v>0</v>
      </c>
      <c r="J111" s="30" t="s">
        <v>71</v>
      </c>
    </row>
    <row r="112" spans="1:10" ht="27" customHeight="1" thickBot="1" x14ac:dyDescent="0.3">
      <c r="A112" s="74">
        <v>2</v>
      </c>
      <c r="B112" s="74" t="s">
        <v>82</v>
      </c>
      <c r="C112" s="59" t="s">
        <v>19</v>
      </c>
      <c r="D112" s="3" t="s">
        <v>20</v>
      </c>
      <c r="E112" s="1">
        <v>0</v>
      </c>
      <c r="F112" s="1">
        <v>0</v>
      </c>
      <c r="G112" s="6">
        <v>0</v>
      </c>
      <c r="H112" s="6">
        <f t="shared" ref="H112:H115" si="5">F112-G112</f>
        <v>0</v>
      </c>
      <c r="I112" s="1">
        <v>0</v>
      </c>
      <c r="J112" s="30" t="s">
        <v>71</v>
      </c>
    </row>
    <row r="113" spans="1:10" ht="25.5" customHeight="1" thickBot="1" x14ac:dyDescent="0.3">
      <c r="A113" s="111"/>
      <c r="B113" s="111"/>
      <c r="C113" s="97"/>
      <c r="D113" s="3" t="s">
        <v>3</v>
      </c>
      <c r="E113" s="1">
        <v>0</v>
      </c>
      <c r="F113" s="1">
        <v>0</v>
      </c>
      <c r="G113" s="6">
        <v>0</v>
      </c>
      <c r="H113" s="6">
        <f t="shared" si="5"/>
        <v>0</v>
      </c>
      <c r="I113" s="1">
        <v>0</v>
      </c>
      <c r="J113" s="30" t="s">
        <v>71</v>
      </c>
    </row>
    <row r="114" spans="1:10" ht="22.5" customHeight="1" thickBot="1" x14ac:dyDescent="0.3">
      <c r="A114" s="111"/>
      <c r="B114" s="111"/>
      <c r="C114" s="97"/>
      <c r="D114" s="3" t="s">
        <v>21</v>
      </c>
      <c r="E114" s="1">
        <v>0</v>
      </c>
      <c r="F114" s="1">
        <v>0</v>
      </c>
      <c r="G114" s="6">
        <v>0</v>
      </c>
      <c r="H114" s="6">
        <f t="shared" si="5"/>
        <v>0</v>
      </c>
      <c r="I114" s="1">
        <v>0</v>
      </c>
      <c r="J114" s="30" t="s">
        <v>71</v>
      </c>
    </row>
    <row r="115" spans="1:10" ht="23.25" customHeight="1" thickBot="1" x14ac:dyDescent="0.3">
      <c r="A115" s="112"/>
      <c r="B115" s="112"/>
      <c r="C115" s="98"/>
      <c r="D115" s="19" t="s">
        <v>22</v>
      </c>
      <c r="E115" s="1">
        <v>0</v>
      </c>
      <c r="F115" s="1">
        <v>0</v>
      </c>
      <c r="G115" s="6">
        <v>0</v>
      </c>
      <c r="H115" s="6">
        <f t="shared" si="5"/>
        <v>0</v>
      </c>
      <c r="I115" s="1">
        <v>0</v>
      </c>
      <c r="J115" s="30" t="s">
        <v>71</v>
      </c>
    </row>
    <row r="116" spans="1:10" ht="29.25" customHeight="1" thickBot="1" x14ac:dyDescent="0.3">
      <c r="A116" s="114" t="s">
        <v>26</v>
      </c>
      <c r="B116" s="115"/>
      <c r="C116" s="115"/>
      <c r="D116" s="15" t="s">
        <v>20</v>
      </c>
      <c r="E116" s="4">
        <v>0</v>
      </c>
      <c r="F116" s="4">
        <v>0</v>
      </c>
      <c r="G116" s="9">
        <v>0</v>
      </c>
      <c r="H116" s="9">
        <f>F116-G116</f>
        <v>0</v>
      </c>
      <c r="I116" s="4">
        <v>0</v>
      </c>
      <c r="J116" s="30" t="s">
        <v>71</v>
      </c>
    </row>
    <row r="117" spans="1:10" ht="34.5" customHeight="1" thickBot="1" x14ac:dyDescent="0.3">
      <c r="A117" s="115"/>
      <c r="B117" s="115"/>
      <c r="C117" s="115"/>
      <c r="D117" s="15" t="s">
        <v>3</v>
      </c>
      <c r="E117" s="4">
        <v>0</v>
      </c>
      <c r="F117" s="4">
        <v>0</v>
      </c>
      <c r="G117" s="9">
        <v>0</v>
      </c>
      <c r="H117" s="9">
        <f>F117-G117</f>
        <v>0</v>
      </c>
      <c r="I117" s="4">
        <v>0</v>
      </c>
      <c r="J117" s="30" t="s">
        <v>71</v>
      </c>
    </row>
    <row r="118" spans="1:10" ht="18" customHeight="1" thickBot="1" x14ac:dyDescent="0.3">
      <c r="A118" s="115"/>
      <c r="B118" s="115"/>
      <c r="C118" s="115"/>
      <c r="D118" s="15" t="s">
        <v>21</v>
      </c>
      <c r="E118" s="4">
        <v>6058</v>
      </c>
      <c r="F118" s="4">
        <v>6058</v>
      </c>
      <c r="G118" s="9">
        <f>G110</f>
        <v>3573.2179999999998</v>
      </c>
      <c r="H118" s="9">
        <f>H110</f>
        <v>2484.7820000000002</v>
      </c>
      <c r="I118" s="4">
        <f>I110</f>
        <v>58.983459887751735</v>
      </c>
      <c r="J118" s="30" t="s">
        <v>71</v>
      </c>
    </row>
    <row r="119" spans="1:10" ht="23.25" customHeight="1" thickBot="1" x14ac:dyDescent="0.3">
      <c r="A119" s="115"/>
      <c r="B119" s="115"/>
      <c r="C119" s="115"/>
      <c r="D119" s="16" t="s">
        <v>22</v>
      </c>
      <c r="E119" s="4">
        <v>0</v>
      </c>
      <c r="F119" s="4">
        <v>0</v>
      </c>
      <c r="G119" s="9">
        <v>0</v>
      </c>
      <c r="H119" s="9">
        <v>0</v>
      </c>
      <c r="I119" s="4">
        <v>0</v>
      </c>
      <c r="J119" s="30" t="s">
        <v>71</v>
      </c>
    </row>
    <row r="120" spans="1:10" ht="26.25" customHeight="1" thickBot="1" x14ac:dyDescent="0.3">
      <c r="A120" s="114" t="s">
        <v>47</v>
      </c>
      <c r="B120" s="115"/>
      <c r="C120" s="115"/>
      <c r="D120" s="15" t="s">
        <v>20</v>
      </c>
      <c r="E120" s="4">
        <v>0</v>
      </c>
      <c r="F120" s="4">
        <v>0</v>
      </c>
      <c r="G120" s="9">
        <v>0</v>
      </c>
      <c r="H120" s="9">
        <f>F120-G120</f>
        <v>0</v>
      </c>
      <c r="I120" s="4">
        <v>0</v>
      </c>
      <c r="J120" s="30" t="s">
        <v>71</v>
      </c>
    </row>
    <row r="121" spans="1:10" ht="30" customHeight="1" thickBot="1" x14ac:dyDescent="0.3">
      <c r="A121" s="115"/>
      <c r="B121" s="115"/>
      <c r="C121" s="115"/>
      <c r="D121" s="15" t="s">
        <v>3</v>
      </c>
      <c r="E121" s="4">
        <v>0</v>
      </c>
      <c r="F121" s="4">
        <v>0</v>
      </c>
      <c r="G121" s="9">
        <v>0</v>
      </c>
      <c r="H121" s="9">
        <f>F121-G121</f>
        <v>0</v>
      </c>
      <c r="I121" s="4">
        <v>0</v>
      </c>
      <c r="J121" s="30" t="s">
        <v>71</v>
      </c>
    </row>
    <row r="122" spans="1:10" ht="17.25" customHeight="1" thickBot="1" x14ac:dyDescent="0.3">
      <c r="A122" s="115"/>
      <c r="B122" s="115"/>
      <c r="C122" s="115"/>
      <c r="D122" s="15" t="s">
        <v>21</v>
      </c>
      <c r="E122" s="4">
        <v>6058</v>
      </c>
      <c r="F122" s="4">
        <v>6058</v>
      </c>
      <c r="G122" s="9">
        <f>G118</f>
        <v>3573.2179999999998</v>
      </c>
      <c r="H122" s="9">
        <f>F122-G122</f>
        <v>2484.7820000000002</v>
      </c>
      <c r="I122" s="4">
        <f>G122/F122*100</f>
        <v>58.983459887751735</v>
      </c>
      <c r="J122" s="30" t="s">
        <v>71</v>
      </c>
    </row>
    <row r="123" spans="1:10" ht="18" customHeight="1" thickBot="1" x14ac:dyDescent="0.3">
      <c r="A123" s="115"/>
      <c r="B123" s="115"/>
      <c r="C123" s="115"/>
      <c r="D123" s="16" t="s">
        <v>22</v>
      </c>
      <c r="E123" s="4">
        <v>0</v>
      </c>
      <c r="F123" s="4">
        <v>0</v>
      </c>
      <c r="G123" s="9">
        <v>0</v>
      </c>
      <c r="H123" s="9">
        <v>0</v>
      </c>
      <c r="I123" s="4">
        <v>0</v>
      </c>
      <c r="J123" s="30" t="s">
        <v>71</v>
      </c>
    </row>
    <row r="124" spans="1:10" ht="24" customHeight="1" thickBot="1" x14ac:dyDescent="0.3">
      <c r="A124" s="114" t="s">
        <v>49</v>
      </c>
      <c r="B124" s="115"/>
      <c r="C124" s="115"/>
      <c r="D124" s="15" t="s">
        <v>20</v>
      </c>
      <c r="E124" s="4">
        <v>0</v>
      </c>
      <c r="F124" s="4">
        <v>0</v>
      </c>
      <c r="G124" s="9">
        <v>0</v>
      </c>
      <c r="H124" s="9">
        <f>F124-G124</f>
        <v>0</v>
      </c>
      <c r="I124" s="4">
        <v>0</v>
      </c>
      <c r="J124" s="30" t="s">
        <v>71</v>
      </c>
    </row>
    <row r="125" spans="1:10" ht="37.5" customHeight="1" thickBot="1" x14ac:dyDescent="0.3">
      <c r="A125" s="115"/>
      <c r="B125" s="115"/>
      <c r="C125" s="115"/>
      <c r="D125" s="15" t="s">
        <v>3</v>
      </c>
      <c r="E125" s="4">
        <f>E102</f>
        <v>1816.7</v>
      </c>
      <c r="F125" s="4">
        <f>F102</f>
        <v>1816.7</v>
      </c>
      <c r="G125" s="9">
        <f>G102</f>
        <v>829.1</v>
      </c>
      <c r="H125" s="9">
        <f>F125-G125</f>
        <v>987.6</v>
      </c>
      <c r="I125" s="4">
        <f>G125/F125*100</f>
        <v>45.637694721197775</v>
      </c>
      <c r="J125" s="30" t="s">
        <v>71</v>
      </c>
    </row>
    <row r="126" spans="1:10" ht="17.25" customHeight="1" thickBot="1" x14ac:dyDescent="0.3">
      <c r="A126" s="115"/>
      <c r="B126" s="115"/>
      <c r="C126" s="115"/>
      <c r="D126" s="15" t="s">
        <v>21</v>
      </c>
      <c r="E126" s="4">
        <f>E122+E103</f>
        <v>134495.1</v>
      </c>
      <c r="F126" s="4">
        <f>E126</f>
        <v>134495.1</v>
      </c>
      <c r="G126" s="9">
        <f>G122+G103</f>
        <v>66320.654999999999</v>
      </c>
      <c r="H126" s="9">
        <f>H122+H103</f>
        <v>68174.445000000007</v>
      </c>
      <c r="I126" s="4">
        <f>G126/F126*100</f>
        <v>49.310833628883131</v>
      </c>
      <c r="J126" s="30" t="s">
        <v>71</v>
      </c>
    </row>
    <row r="127" spans="1:10" ht="27" customHeight="1" thickBot="1" x14ac:dyDescent="0.3">
      <c r="A127" s="115"/>
      <c r="B127" s="115"/>
      <c r="C127" s="115"/>
      <c r="D127" s="16" t="s">
        <v>22</v>
      </c>
      <c r="E127" s="4">
        <f>E104</f>
        <v>23881.8</v>
      </c>
      <c r="F127" s="4">
        <f>F104</f>
        <v>23881.75</v>
      </c>
      <c r="G127" s="9">
        <f>G104</f>
        <v>8698.5889999999999</v>
      </c>
      <c r="H127" s="9">
        <f>F127-G127</f>
        <v>15183.161</v>
      </c>
      <c r="I127" s="4">
        <f>G127/F127*100</f>
        <v>36.423582861389974</v>
      </c>
      <c r="J127" s="30" t="s">
        <v>71</v>
      </c>
    </row>
    <row r="128" spans="1:10" ht="15.75" thickBot="1" x14ac:dyDescent="0.3">
      <c r="A128" s="126" t="s">
        <v>48</v>
      </c>
      <c r="B128" s="127"/>
      <c r="C128" s="127"/>
      <c r="D128" s="127"/>
      <c r="E128" s="127"/>
      <c r="F128" s="127"/>
      <c r="G128" s="127"/>
      <c r="H128" s="127"/>
      <c r="I128" s="127"/>
      <c r="J128" s="128"/>
    </row>
    <row r="129" spans="1:10" ht="32.25" customHeight="1" thickBot="1" x14ac:dyDescent="0.3">
      <c r="A129" s="129" t="s">
        <v>50</v>
      </c>
      <c r="B129" s="130"/>
      <c r="C129" s="131"/>
      <c r="D129" s="15" t="s">
        <v>20</v>
      </c>
      <c r="E129" s="4">
        <v>0</v>
      </c>
      <c r="F129" s="4">
        <v>0</v>
      </c>
      <c r="G129" s="9">
        <v>0</v>
      </c>
      <c r="H129" s="9">
        <f t="shared" ref="H129:H135" si="6">F129-G129</f>
        <v>0</v>
      </c>
      <c r="I129" s="4">
        <v>0</v>
      </c>
      <c r="J129" s="30" t="s">
        <v>71</v>
      </c>
    </row>
    <row r="130" spans="1:10" ht="28.5" customHeight="1" thickBot="1" x14ac:dyDescent="0.3">
      <c r="A130" s="132"/>
      <c r="B130" s="133"/>
      <c r="C130" s="134"/>
      <c r="D130" s="15" t="s">
        <v>3</v>
      </c>
      <c r="E130" s="4">
        <f t="shared" ref="E130:G131" si="7">E102</f>
        <v>1816.7</v>
      </c>
      <c r="F130" s="4">
        <f t="shared" si="7"/>
        <v>1816.7</v>
      </c>
      <c r="G130" s="9">
        <f t="shared" si="7"/>
        <v>829.1</v>
      </c>
      <c r="H130" s="9">
        <f t="shared" si="6"/>
        <v>987.6</v>
      </c>
      <c r="I130" s="4">
        <f>G130/F130*100</f>
        <v>45.637694721197775</v>
      </c>
      <c r="J130" s="30" t="s">
        <v>71</v>
      </c>
    </row>
    <row r="131" spans="1:10" ht="18" customHeight="1" thickBot="1" x14ac:dyDescent="0.3">
      <c r="A131" s="132"/>
      <c r="B131" s="133"/>
      <c r="C131" s="134"/>
      <c r="D131" s="15" t="s">
        <v>21</v>
      </c>
      <c r="E131" s="4">
        <f t="shared" si="7"/>
        <v>128437.1</v>
      </c>
      <c r="F131" s="4">
        <f t="shared" si="7"/>
        <v>128437.1</v>
      </c>
      <c r="G131" s="9">
        <f t="shared" si="7"/>
        <v>62747.437000000005</v>
      </c>
      <c r="H131" s="9">
        <f t="shared" si="6"/>
        <v>65689.663</v>
      </c>
      <c r="I131" s="4">
        <f>G131/F131*100</f>
        <v>48.854604316042639</v>
      </c>
      <c r="J131" s="30" t="s">
        <v>71</v>
      </c>
    </row>
    <row r="132" spans="1:10" ht="22.5" customHeight="1" thickBot="1" x14ac:dyDescent="0.3">
      <c r="A132" s="135"/>
      <c r="B132" s="136"/>
      <c r="C132" s="137"/>
      <c r="D132" s="16" t="s">
        <v>22</v>
      </c>
      <c r="E132" s="4">
        <f>E104</f>
        <v>23881.8</v>
      </c>
      <c r="F132" s="4">
        <f>F127</f>
        <v>23881.75</v>
      </c>
      <c r="G132" s="9">
        <f>G127</f>
        <v>8698.5889999999999</v>
      </c>
      <c r="H132" s="9">
        <f t="shared" si="6"/>
        <v>15183.161</v>
      </c>
      <c r="I132" s="4">
        <f>G132/F132*100</f>
        <v>36.423582861389974</v>
      </c>
      <c r="J132" s="30" t="s">
        <v>71</v>
      </c>
    </row>
    <row r="133" spans="1:10" ht="29.25" customHeight="1" thickBot="1" x14ac:dyDescent="0.3">
      <c r="A133" s="129" t="s">
        <v>51</v>
      </c>
      <c r="B133" s="138"/>
      <c r="C133" s="139"/>
      <c r="D133" s="15" t="s">
        <v>20</v>
      </c>
      <c r="E133" s="4">
        <v>0</v>
      </c>
      <c r="F133" s="4">
        <v>0</v>
      </c>
      <c r="G133" s="9">
        <v>0</v>
      </c>
      <c r="H133" s="9">
        <f t="shared" si="6"/>
        <v>0</v>
      </c>
      <c r="I133" s="4">
        <v>0</v>
      </c>
      <c r="J133" s="30" t="s">
        <v>71</v>
      </c>
    </row>
    <row r="134" spans="1:10" ht="34.5" customHeight="1" thickBot="1" x14ac:dyDescent="0.3">
      <c r="A134" s="140"/>
      <c r="B134" s="141"/>
      <c r="C134" s="142"/>
      <c r="D134" s="15" t="s">
        <v>3</v>
      </c>
      <c r="E134" s="4">
        <v>0</v>
      </c>
      <c r="F134" s="4">
        <v>0</v>
      </c>
      <c r="G134" s="9">
        <v>0</v>
      </c>
      <c r="H134" s="9">
        <f t="shared" si="6"/>
        <v>0</v>
      </c>
      <c r="I134" s="4">
        <v>0</v>
      </c>
      <c r="J134" s="30" t="s">
        <v>71</v>
      </c>
    </row>
    <row r="135" spans="1:10" ht="15.75" thickBot="1" x14ac:dyDescent="0.3">
      <c r="A135" s="140"/>
      <c r="B135" s="141"/>
      <c r="C135" s="142"/>
      <c r="D135" s="15" t="s">
        <v>21</v>
      </c>
      <c r="E135" s="4">
        <v>6058</v>
      </c>
      <c r="F135" s="4">
        <v>6058</v>
      </c>
      <c r="G135" s="9">
        <f>G122</f>
        <v>3573.2179999999998</v>
      </c>
      <c r="H135" s="9">
        <f t="shared" si="6"/>
        <v>2484.7820000000002</v>
      </c>
      <c r="I135" s="4">
        <f>G135/F135*100</f>
        <v>58.983459887751735</v>
      </c>
      <c r="J135" s="30" t="s">
        <v>71</v>
      </c>
    </row>
    <row r="136" spans="1:10" ht="22.5" customHeight="1" thickBot="1" x14ac:dyDescent="0.3">
      <c r="A136" s="143"/>
      <c r="B136" s="144"/>
      <c r="C136" s="145"/>
      <c r="D136" s="16" t="s">
        <v>22</v>
      </c>
      <c r="E136" s="4">
        <v>0</v>
      </c>
      <c r="F136" s="4">
        <v>0</v>
      </c>
      <c r="G136" s="9">
        <v>0</v>
      </c>
      <c r="H136" s="9">
        <v>0</v>
      </c>
      <c r="I136" s="4">
        <v>0</v>
      </c>
      <c r="J136" s="30" t="s">
        <v>71</v>
      </c>
    </row>
    <row r="137" spans="1:10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5.75" x14ac:dyDescent="0.25">
      <c r="A138" s="121" t="s">
        <v>57</v>
      </c>
      <c r="B138" s="121"/>
      <c r="C138" s="121"/>
      <c r="D138" s="28" t="s">
        <v>85</v>
      </c>
      <c r="E138" s="27" t="s">
        <v>73</v>
      </c>
      <c r="F138" s="122" t="s">
        <v>58</v>
      </c>
      <c r="G138" s="122"/>
      <c r="H138" s="44" t="s">
        <v>54</v>
      </c>
      <c r="I138" s="44" t="s">
        <v>56</v>
      </c>
      <c r="J138" s="7"/>
    </row>
    <row r="139" spans="1:10" x14ac:dyDescent="0.25">
      <c r="A139" s="41"/>
      <c r="B139" s="123" t="s">
        <v>52</v>
      </c>
      <c r="C139" s="123"/>
      <c r="D139" s="45" t="s">
        <v>59</v>
      </c>
      <c r="E139" s="20" t="s">
        <v>53</v>
      </c>
      <c r="F139" s="124" t="s">
        <v>60</v>
      </c>
      <c r="G139" s="124"/>
      <c r="H139" s="20" t="s">
        <v>53</v>
      </c>
      <c r="I139" s="20" t="s">
        <v>55</v>
      </c>
      <c r="J139" s="2"/>
    </row>
    <row r="140" spans="1:10" x14ac:dyDescent="0.25">
      <c r="A140" s="41"/>
      <c r="B140" s="41"/>
      <c r="C140" s="41"/>
      <c r="D140" s="41"/>
      <c r="E140" s="2"/>
      <c r="F140" s="2"/>
      <c r="G140" s="2"/>
      <c r="H140" s="2"/>
      <c r="I140" s="2"/>
      <c r="J140" s="2"/>
    </row>
    <row r="141" spans="1:10" ht="52.5" customHeight="1" x14ac:dyDescent="0.25">
      <c r="A141" s="41"/>
      <c r="B141" s="121" t="s">
        <v>61</v>
      </c>
      <c r="C141" s="121"/>
      <c r="D141" s="26" t="s">
        <v>62</v>
      </c>
      <c r="E141" s="27" t="s">
        <v>74</v>
      </c>
      <c r="F141" s="122" t="s">
        <v>83</v>
      </c>
      <c r="G141" s="125"/>
      <c r="H141" s="44" t="s">
        <v>54</v>
      </c>
      <c r="I141" s="44" t="s">
        <v>84</v>
      </c>
      <c r="J141" s="2"/>
    </row>
    <row r="142" spans="1:10" x14ac:dyDescent="0.25">
      <c r="A142" s="40"/>
      <c r="B142" s="57" t="s">
        <v>94</v>
      </c>
      <c r="C142" s="51"/>
      <c r="D142" s="48" t="s">
        <v>59</v>
      </c>
      <c r="E142" s="20" t="s">
        <v>53</v>
      </c>
      <c r="F142" s="124" t="s">
        <v>60</v>
      </c>
      <c r="G142" s="124"/>
      <c r="H142" s="20" t="s">
        <v>53</v>
      </c>
      <c r="I142" s="20" t="s">
        <v>55</v>
      </c>
      <c r="J142" s="40"/>
    </row>
    <row r="143" spans="1:10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x14ac:dyDescent="0.25">
      <c r="A144" s="40"/>
      <c r="B144" s="50" t="s">
        <v>70</v>
      </c>
      <c r="C144" s="50"/>
      <c r="D144" s="50"/>
      <c r="E144" s="50"/>
      <c r="F144" s="50"/>
      <c r="G144" s="40"/>
      <c r="H144" s="40"/>
      <c r="I144" s="40"/>
      <c r="J144" s="40"/>
    </row>
    <row r="145" spans="1:10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</sheetData>
  <mergeCells count="98">
    <mergeCell ref="B142:C142"/>
    <mergeCell ref="F142:G142"/>
    <mergeCell ref="B144:F144"/>
    <mergeCell ref="I2:J2"/>
    <mergeCell ref="I3:J3"/>
    <mergeCell ref="A138:C138"/>
    <mergeCell ref="F138:G138"/>
    <mergeCell ref="B139:C139"/>
    <mergeCell ref="F139:G139"/>
    <mergeCell ref="B141:C141"/>
    <mergeCell ref="F141:G141"/>
    <mergeCell ref="A116:C119"/>
    <mergeCell ref="A120:C123"/>
    <mergeCell ref="A124:C127"/>
    <mergeCell ref="A128:J128"/>
    <mergeCell ref="A129:C132"/>
    <mergeCell ref="A133:C136"/>
    <mergeCell ref="A106:J106"/>
    <mergeCell ref="A107:J107"/>
    <mergeCell ref="A108:A111"/>
    <mergeCell ref="B108:B111"/>
    <mergeCell ref="C108:C111"/>
    <mergeCell ref="A112:A115"/>
    <mergeCell ref="B112:B115"/>
    <mergeCell ref="C112:C115"/>
    <mergeCell ref="A105:J105"/>
    <mergeCell ref="A80:A83"/>
    <mergeCell ref="B80:B83"/>
    <mergeCell ref="C80:C83"/>
    <mergeCell ref="A84:C87"/>
    <mergeCell ref="A88:J88"/>
    <mergeCell ref="A89:A92"/>
    <mergeCell ref="B89:B92"/>
    <mergeCell ref="C89:C92"/>
    <mergeCell ref="A93:A96"/>
    <mergeCell ref="B93:B96"/>
    <mergeCell ref="C93:C96"/>
    <mergeCell ref="A97:C100"/>
    <mergeCell ref="A101:C104"/>
    <mergeCell ref="A71:J71"/>
    <mergeCell ref="A72:A75"/>
    <mergeCell ref="B72:B75"/>
    <mergeCell ref="C72:C75"/>
    <mergeCell ref="A76:A79"/>
    <mergeCell ref="B76:B79"/>
    <mergeCell ref="C76:C79"/>
    <mergeCell ref="A67:C70"/>
    <mergeCell ref="A50:A53"/>
    <mergeCell ref="B50:B53"/>
    <mergeCell ref="C50:C53"/>
    <mergeCell ref="A54:A57"/>
    <mergeCell ref="B54:B57"/>
    <mergeCell ref="C54:C57"/>
    <mergeCell ref="A58:C61"/>
    <mergeCell ref="A62:J62"/>
    <mergeCell ref="A63:A66"/>
    <mergeCell ref="B63:B66"/>
    <mergeCell ref="C63:C66"/>
    <mergeCell ref="A46:A49"/>
    <mergeCell ref="B46:B49"/>
    <mergeCell ref="C46:C49"/>
    <mergeCell ref="A29:A32"/>
    <mergeCell ref="B29:B32"/>
    <mergeCell ref="C29:C32"/>
    <mergeCell ref="A33:A36"/>
    <mergeCell ref="B33:B36"/>
    <mergeCell ref="C33:C36"/>
    <mergeCell ref="A37:C40"/>
    <mergeCell ref="A41:J41"/>
    <mergeCell ref="A42:A45"/>
    <mergeCell ref="B42:B45"/>
    <mergeCell ref="C42:C45"/>
    <mergeCell ref="A25:A28"/>
    <mergeCell ref="B25:B28"/>
    <mergeCell ref="C25:C28"/>
    <mergeCell ref="E14:E16"/>
    <mergeCell ref="F14:F16"/>
    <mergeCell ref="A19:J19"/>
    <mergeCell ref="A20:J20"/>
    <mergeCell ref="A21:A24"/>
    <mergeCell ref="B21:B24"/>
    <mergeCell ref="C21:C24"/>
    <mergeCell ref="G14:G16"/>
    <mergeCell ref="H14:I14"/>
    <mergeCell ref="J14:J16"/>
    <mergeCell ref="A18:J18"/>
    <mergeCell ref="A12:D12"/>
    <mergeCell ref="A13:D13"/>
    <mergeCell ref="A14:A16"/>
    <mergeCell ref="B14:B16"/>
    <mergeCell ref="C14:C16"/>
    <mergeCell ref="D14:D16"/>
    <mergeCell ref="A11:E11"/>
    <mergeCell ref="A5:J5"/>
    <mergeCell ref="A6:J6"/>
    <mergeCell ref="A8:I8"/>
    <mergeCell ref="A9:F9"/>
    <mergeCell ref="A10:E10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2014-07-15T05:52:28Z</dcterms:modified>
</cp:coreProperties>
</file>