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информационных издержек" sheetId="1" r:id="rId1"/>
  </sheets>
  <definedNames>
    <definedName name="_xlnm.Print_Area" localSheetId="0">'Расчет информационных издержек'!$A$1:$F$48</definedName>
  </definedNames>
  <calcPr fullCalcOnLoad="1"/>
</workbook>
</file>

<file path=xl/sharedStrings.xml><?xml version="1.0" encoding="utf-8"?>
<sst xmlns="http://schemas.openxmlformats.org/spreadsheetml/2006/main" count="87" uniqueCount="70">
  <si>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</si>
  <si>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</si>
  <si>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</si>
  <si>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</si>
  <si>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</si>
  <si>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</si>
  <si>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</si>
  <si>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</si>
  <si>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</si>
  <si>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</si>
  <si>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</si>
  <si>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</si>
  <si>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</si>
  <si>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</si>
  <si>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</si>
  <si>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</si>
  <si>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</si>
  <si>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</si>
  <si>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</si>
  <si>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</si>
  <si>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</si>
  <si>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</si>
  <si>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</si>
  <si>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картридж (листов)</t>
  </si>
  <si>
    <t>Итого стоимость приобретений (руб.):</t>
  </si>
  <si>
    <t>4.</t>
  </si>
  <si>
    <t>Транспортные расходы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</si>
  <si>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</si>
  <si>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</si>
  <si>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</si>
  <si>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</si>
  <si>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</si>
  <si>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№2</t>
  </si>
  <si>
    <t>норма рабочего времени при 40-часовой рабочей недели (1970) в 2018 году - данные "Гарант"/производственный календарь</t>
  </si>
  <si>
    <t>II. Расчет информационных издержек №2</t>
  </si>
  <si>
    <t>Стоимость картриджа  для HP laserjet 3052 черный (на 2000 листов) составляет 940,00 руб.</t>
  </si>
  <si>
    <t>оценочно по средней стоимость проезда городским транспортом (общественный, такси)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</si>
  <si>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</si>
  <si>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 xml:space="preserve">  </t>
  </si>
  <si>
    <t>документы  предоставляются  (согласовываются)   1 раз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</si>
  <si>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</si>
  <si>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</si>
  <si>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</si>
  <si>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</si>
  <si>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</si>
  <si>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</si>
  <si>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</si>
  <si>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</si>
  <si>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</si>
  <si>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1.2.1.1</t>
  </si>
  <si>
    <t>1.2.1.2</t>
  </si>
  <si>
    <t>1.2.1.3</t>
  </si>
  <si>
    <t>1.3.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</si>
  <si>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</si>
  <si>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</si>
  <si>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 val="single"/>
        <sz val="12"/>
        <color indexed="8"/>
        <rFont val="Times New Roman"/>
        <family val="1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</si>
  <si>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Данные из итогов СЭР г. Югорска за 2018 год (Среднемесячная номинальная начисленная заработная плата одного работника по крупным и средним предприятиям)</t>
  </si>
  <si>
    <t>Расходы на содержание одного работника ОМСУ  по результатам за 2018 год (форма бухгалтерского отчета 14 МО). (без учета затрат на оплату труда и начислений на оплату труда)</t>
  </si>
  <si>
    <r>
      <t xml:space="preserve">Определение затрат рабочего времени: </t>
    </r>
    <r>
      <rPr>
        <i/>
        <sz val="11"/>
        <color indexed="8"/>
        <rFont val="Times New Roman"/>
        <family val="1"/>
      </rPr>
      <t>Согласование и подписание документов в соответствии с информационным требованиям и их доставку в Управление образования  осуществляет индивидуальный предприниматель</t>
    </r>
  </si>
  <si>
    <t>документы предоставляются в Управление образования  1 раз</t>
  </si>
  <si>
    <t>Исполнитель:                                                                                                                                                                                                                                                                                                                                   ведущий специалист отдела оценки качества и общего образования детей 
Управления образования администрации города Югорска                                                                                                                                                                                                                                                          Е.П. Новоселова, 8(34675) 72766</t>
  </si>
  <si>
    <r>
      <t xml:space="preserve">  1. Стандартные издержки субъектов предпринимательской деятельности, возникающие в связи с планируемым (действующем) исполнением требования постановления администрации города Югорска "Об утверждении Порядка предоставления субсидии негосударственным образовательным организациям, в том числе некоммерческим образовательным организациям и индивидуальным предпринимателям, осуществляющим на территории города Югорска услуги по присмотру и уходу за детьми, по психолого-педагогическому консультированию обучающихся, их родителей (законных представителей) и педагогических работников состоят  только из информационных  издержек.     </t>
    </r>
    <r>
      <rPr>
        <i/>
        <sz val="12"/>
        <color indexed="8"/>
        <rFont val="Times New Roman"/>
        <family val="1"/>
      </rPr>
      <t xml:space="preserve">   </t>
    </r>
  </si>
  <si>
    <r>
      <t xml:space="preserve">   2. Стандартные издержки бюджета города Югорска, возникающие в связи с планируемым (действующем) исполнением требования постановления администрации города Югорска "Об утверждении Порядка предоставления субсидии негосударственным образовательным организациям, в том числе некоммерческим образовательным организациям и индивидуальным предпринимателям, осуществляющим на территории города Югорска услуги по присмотру и уходу за детьми, по психолого-педагогическому консультированию обучающихся, их родителей (законных представителей) и педагогических работников"</t>
    </r>
    <r>
      <rPr>
        <sz val="11"/>
        <color indexed="8"/>
        <rFont val="Times New Roman"/>
        <family val="1"/>
      </rPr>
      <t xml:space="preserve">  </t>
    </r>
    <r>
      <rPr>
        <i/>
        <sz val="11"/>
        <color indexed="8"/>
        <rFont val="Times New Roman"/>
        <family val="1"/>
      </rPr>
      <t xml:space="preserve">     </t>
    </r>
  </si>
  <si>
    <t>задействовано 8 специалистов администрации города (в среднем по 1 часу работы)(из расчета 1 заседания Комиссии)</t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</si>
  <si>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</rPr>
      <t>в соответствии с пунктом 1.7.1 Порядка получатели  субсидии обязаны обеспечить наличие подключении  к информационно-телекоммуникационной сети «Интернет»; Согласно требованиям пункта</t>
    </r>
    <r>
      <rPr>
        <sz val="11"/>
        <color indexed="8"/>
        <rFont val="Times New Roman"/>
        <family val="1"/>
      </rPr>
      <t xml:space="preserve"> 2.1 раздела 2 Порядка получатель субсидии формирует и направляет в Уполномоченный орган пакет документов с заявлением на предоставление субсидии.</t>
    </r>
  </si>
  <si>
    <r>
      <rPr>
        <b/>
        <sz val="11"/>
        <color indexed="8"/>
        <rFont val="Times New Roman"/>
        <family val="1"/>
      </rPr>
      <t>Наименование информационного требования (из текста проекта (действующего) мнпа):</t>
    </r>
    <r>
      <rPr>
        <sz val="11"/>
        <color indexed="8"/>
        <rFont val="Times New Roman"/>
        <family val="1"/>
      </rPr>
      <t xml:space="preserve"> Прием пакета документов от заявителей, принятие решения о предоставлении субсидии, осуществоение контроля за целевым использованием денежных средств</t>
    </r>
  </si>
  <si>
    <t xml:space="preserve">Данные бухгалтерской отчетности администрации города Югорска за 2018 год </t>
  </si>
  <si>
    <t>подключение к сети Интернет</t>
  </si>
  <si>
    <t>По тарифам Интернет провайдера "Нетбайнет" г. Югорск: линия ADSL 50 Мбит/с, 1700 руб - стоимость оборудования при подключении ( 650 руб.+220 руб абонентская плата и аренда сети в процессе эксплуатации)</t>
  </si>
  <si>
    <t xml:space="preserve">Определение затрат рабочего времени: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</si>
</sst>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i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dotted"/>
      <right/>
      <top/>
      <bottom style="dotted"/>
    </border>
    <border>
      <left style="dotted"/>
      <right style="thin"/>
      <top/>
      <bottom/>
    </border>
    <border>
      <left style="medium"/>
      <right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 style="medium"/>
      <top style="thin"/>
      <bottom style="thin"/>
    </border>
    <border>
      <left style="medium"/>
      <right/>
      <top style="dotted"/>
      <bottom style="thin"/>
    </border>
    <border>
      <left/>
      <right/>
      <top/>
      <bottom style="thin"/>
    </border>
    <border>
      <left/>
      <right/>
      <top style="dotted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/>
      <right style="dotted"/>
      <top style="dotted"/>
      <bottom style="thin"/>
    </border>
    <border>
      <left style="medium"/>
      <right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/>
      <right style="dotted"/>
      <top style="thin"/>
      <bottom style="thin"/>
    </border>
    <border>
      <left/>
      <right style="medium"/>
      <top/>
      <bottom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thin"/>
      <bottom style="dotted"/>
    </border>
    <border>
      <left style="thin"/>
      <right style="medium"/>
      <top/>
      <bottom style="thin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10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8" xfId="0" applyFont="1" applyBorder="1" applyAlignment="1">
      <alignment horizontal="center" wrapText="1"/>
    </xf>
    <xf numFmtId="49" fontId="4" fillId="0" borderId="17" xfId="0" applyNumberFormat="1" applyFont="1" applyBorder="1" applyAlignment="1">
      <alignment vertical="top"/>
    </xf>
    <xf numFmtId="0" fontId="3" fillId="0" borderId="18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top"/>
    </xf>
    <xf numFmtId="0" fontId="13" fillId="0" borderId="25" xfId="0" applyFont="1" applyBorder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3" fillId="0" borderId="28" xfId="0" applyFont="1" applyBorder="1" applyAlignment="1">
      <alignment/>
    </xf>
    <xf numFmtId="0" fontId="8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49" fontId="4" fillId="0" borderId="32" xfId="0" applyNumberFormat="1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4" fillId="0" borderId="36" xfId="0" applyNumberFormat="1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8" xfId="0" applyFont="1" applyBorder="1" applyAlignment="1">
      <alignment/>
    </xf>
    <xf numFmtId="0" fontId="14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16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2" fontId="17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6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12" fillId="0" borderId="47" xfId="0" applyFont="1" applyBorder="1" applyAlignment="1">
      <alignment wrapText="1"/>
    </xf>
    <xf numFmtId="2" fontId="17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18" fillId="0" borderId="0" xfId="0" applyFont="1" applyAlignment="1">
      <alignment/>
    </xf>
    <xf numFmtId="0" fontId="15" fillId="0" borderId="5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0" fillId="0" borderId="51" xfId="0" applyFont="1" applyBorder="1" applyAlignment="1">
      <alignment wrapText="1"/>
    </xf>
    <xf numFmtId="0" fontId="17" fillId="0" borderId="21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 vertical="top" wrapText="1"/>
    </xf>
    <xf numFmtId="0" fontId="17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17" fillId="0" borderId="21" xfId="0" applyFont="1" applyBorder="1" applyAlignment="1">
      <alignment horizontal="left" vertical="center" wrapText="1"/>
    </xf>
    <xf numFmtId="0" fontId="4" fillId="0" borderId="31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47" xfId="0" applyFont="1" applyBorder="1" applyAlignment="1">
      <alignment wrapText="1"/>
    </xf>
    <xf numFmtId="0" fontId="4" fillId="0" borderId="49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53" xfId="0" applyFont="1" applyBorder="1" applyAlignment="1">
      <alignment horizontal="center" vertical="center" wrapText="1"/>
    </xf>
    <xf numFmtId="2" fontId="6" fillId="0" borderId="5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21" fillId="0" borderId="40" xfId="0" applyFont="1" applyBorder="1" applyAlignment="1">
      <alignment vertical="center"/>
    </xf>
    <xf numFmtId="0" fontId="15" fillId="0" borderId="41" xfId="0" applyFont="1" applyBorder="1" applyAlignment="1">
      <alignment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56" fillId="0" borderId="26" xfId="0" applyFont="1" applyBorder="1" applyAlignment="1">
      <alignment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left" vertical="top" wrapText="1"/>
    </xf>
    <xf numFmtId="0" fontId="57" fillId="0" borderId="41" xfId="0" applyFont="1" applyBorder="1" applyAlignment="1">
      <alignment horizontal="left" vertical="top" wrapText="1"/>
    </xf>
    <xf numFmtId="0" fontId="57" fillId="0" borderId="2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21" fillId="0" borderId="58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 shrinkToFit="1"/>
    </xf>
    <xf numFmtId="0" fontId="5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8"/>
  <sheetViews>
    <sheetView tabSelected="1" view="pageBreakPreview" zoomScaleSheetLayoutView="100" zoomScalePageLayoutView="0" workbookViewId="0" topLeftCell="A33">
      <selection activeCell="E18" sqref="E18"/>
    </sheetView>
  </sheetViews>
  <sheetFormatPr defaultColWidth="9.140625" defaultRowHeight="15"/>
  <cols>
    <col min="1" max="1" width="7.421875" style="1" customWidth="1"/>
    <col min="2" max="2" width="25.57421875" style="1" customWidth="1"/>
    <col min="3" max="3" width="8.57421875" style="1" customWidth="1"/>
    <col min="4" max="4" width="12.00390625" style="1" customWidth="1"/>
    <col min="5" max="5" width="15.00390625" style="1" customWidth="1"/>
    <col min="6" max="6" width="79.7109375" style="1" customWidth="1"/>
    <col min="7" max="7" width="11.00390625" style="1" bestFit="1" customWidth="1"/>
    <col min="8" max="16384" width="9.140625" style="1" customWidth="1"/>
  </cols>
  <sheetData>
    <row r="1" spans="1:6" ht="74.25" customHeight="1">
      <c r="A1" s="140" t="s">
        <v>37</v>
      </c>
      <c r="B1" s="140"/>
      <c r="C1" s="140"/>
      <c r="D1" s="140"/>
      <c r="E1" s="140"/>
      <c r="F1" s="140"/>
    </row>
    <row r="2" spans="1:6" ht="49.5" customHeight="1">
      <c r="A2" s="141" t="s">
        <v>55</v>
      </c>
      <c r="B2" s="141"/>
      <c r="C2" s="141"/>
      <c r="D2" s="141"/>
      <c r="E2" s="141"/>
      <c r="F2" s="141"/>
    </row>
    <row r="3" spans="1:6" s="111" customFormat="1" ht="87" customHeight="1">
      <c r="A3" s="142" t="s">
        <v>61</v>
      </c>
      <c r="B3" s="142"/>
      <c r="C3" s="142"/>
      <c r="D3" s="142"/>
      <c r="E3" s="142"/>
      <c r="F3" s="142"/>
    </row>
    <row r="4" spans="1:6" ht="19.5" thickBot="1">
      <c r="A4" s="130" t="s">
        <v>0</v>
      </c>
      <c r="B4" s="130"/>
      <c r="C4" s="130"/>
      <c r="D4" s="130"/>
      <c r="E4" s="130"/>
      <c r="F4" s="130"/>
    </row>
    <row r="5" spans="1:6" ht="18.75">
      <c r="A5" s="2" t="s">
        <v>1</v>
      </c>
      <c r="B5" s="131" t="s">
        <v>2</v>
      </c>
      <c r="C5" s="132"/>
      <c r="D5" s="132"/>
      <c r="E5" s="133"/>
      <c r="F5" s="3" t="s">
        <v>3</v>
      </c>
    </row>
    <row r="6" spans="1:6" ht="60.75" customHeight="1">
      <c r="A6" s="4" t="s">
        <v>40</v>
      </c>
      <c r="B6" s="118" t="s">
        <v>64</v>
      </c>
      <c r="C6" s="119"/>
      <c r="D6" s="119"/>
      <c r="E6" s="119"/>
      <c r="F6" s="120"/>
    </row>
    <row r="7" spans="1:6" ht="33" customHeight="1">
      <c r="A7" s="5" t="s">
        <v>44</v>
      </c>
      <c r="B7" s="118" t="s">
        <v>58</v>
      </c>
      <c r="C7" s="119"/>
      <c r="D7" s="119"/>
      <c r="E7" s="119"/>
      <c r="F7" s="120"/>
    </row>
    <row r="8" spans="1:6" ht="48">
      <c r="A8" s="6" t="s">
        <v>45</v>
      </c>
      <c r="B8" s="7" t="s">
        <v>7</v>
      </c>
      <c r="C8" s="8"/>
      <c r="D8" s="8"/>
      <c r="E8" s="78">
        <v>82228.5</v>
      </c>
      <c r="F8" s="67" t="s">
        <v>56</v>
      </c>
    </row>
    <row r="9" spans="1:6" ht="34.5" customHeight="1">
      <c r="A9" s="11" t="s">
        <v>46</v>
      </c>
      <c r="B9" s="63" t="s">
        <v>9</v>
      </c>
      <c r="C9" s="12"/>
      <c r="D9" s="79">
        <v>0.302</v>
      </c>
      <c r="E9" s="80">
        <f>+E8*D9</f>
        <v>24833.006999999998</v>
      </c>
      <c r="F9" s="15"/>
    </row>
    <row r="10" spans="1:6" ht="18.75">
      <c r="A10" s="16" t="s">
        <v>10</v>
      </c>
      <c r="B10" s="81"/>
      <c r="C10" s="82"/>
      <c r="D10" s="83"/>
      <c r="E10" s="80">
        <f>E8+E9</f>
        <v>107061.507</v>
      </c>
      <c r="F10" s="15"/>
    </row>
    <row r="11" spans="1:6" ht="31.5">
      <c r="A11" s="20" t="s">
        <v>48</v>
      </c>
      <c r="B11" s="64" t="s">
        <v>12</v>
      </c>
      <c r="C11" s="84"/>
      <c r="D11" s="85">
        <v>1970</v>
      </c>
      <c r="E11" s="86">
        <f>D11/12</f>
        <v>164.16666666666666</v>
      </c>
      <c r="F11" s="68" t="s">
        <v>33</v>
      </c>
    </row>
    <row r="12" spans="1:6" ht="32.25" customHeight="1">
      <c r="A12" s="24" t="s">
        <v>47</v>
      </c>
      <c r="B12" s="64" t="s">
        <v>14</v>
      </c>
      <c r="C12" s="84"/>
      <c r="D12" s="87"/>
      <c r="E12" s="88">
        <v>2</v>
      </c>
      <c r="F12" s="69"/>
    </row>
    <row r="13" spans="1:6" ht="16.5" customHeight="1">
      <c r="A13" s="28" t="s">
        <v>15</v>
      </c>
      <c r="B13" s="89"/>
      <c r="C13" s="90"/>
      <c r="D13" s="89"/>
      <c r="E13" s="80">
        <f>E10/E11*E12</f>
        <v>1304.302623350254</v>
      </c>
      <c r="F13" s="69"/>
    </row>
    <row r="14" spans="1:6" ht="18.75">
      <c r="A14" s="32" t="s">
        <v>41</v>
      </c>
      <c r="B14" s="121" t="s">
        <v>17</v>
      </c>
      <c r="C14" s="122"/>
      <c r="D14" s="122"/>
      <c r="E14" s="123"/>
      <c r="F14" s="70"/>
    </row>
    <row r="15" spans="1:6" ht="66.75" customHeight="1">
      <c r="A15" s="34" t="s">
        <v>42</v>
      </c>
      <c r="B15" s="62" t="s">
        <v>19</v>
      </c>
      <c r="C15" s="91"/>
      <c r="D15" s="91"/>
      <c r="E15" s="92">
        <f>E16+E18+E17</f>
        <v>1713.8</v>
      </c>
      <c r="F15" s="68" t="s">
        <v>20</v>
      </c>
    </row>
    <row r="16" spans="1:6" ht="36" customHeight="1">
      <c r="A16" s="37" t="s">
        <v>49</v>
      </c>
      <c r="B16" s="38" t="s">
        <v>21</v>
      </c>
      <c r="C16" s="93">
        <v>15</v>
      </c>
      <c r="D16" s="94">
        <v>225</v>
      </c>
      <c r="E16" s="80">
        <f>D16/500*C16</f>
        <v>6.75</v>
      </c>
      <c r="F16" s="71" t="s">
        <v>22</v>
      </c>
    </row>
    <row r="17" spans="1:6" ht="42.75" customHeight="1">
      <c r="A17" s="37" t="s">
        <v>50</v>
      </c>
      <c r="B17" s="38" t="s">
        <v>23</v>
      </c>
      <c r="C17" s="96">
        <v>15</v>
      </c>
      <c r="D17" s="97">
        <v>940</v>
      </c>
      <c r="E17" s="78">
        <f>D17/2000*C17</f>
        <v>7.05</v>
      </c>
      <c r="F17" s="71" t="s">
        <v>35</v>
      </c>
    </row>
    <row r="18" spans="1:6" ht="50.25" customHeight="1">
      <c r="A18" s="37" t="s">
        <v>51</v>
      </c>
      <c r="B18" s="38" t="s">
        <v>67</v>
      </c>
      <c r="C18" s="96">
        <v>1</v>
      </c>
      <c r="D18" s="97">
        <v>1700</v>
      </c>
      <c r="E18" s="78">
        <f>D18*C18</f>
        <v>1700</v>
      </c>
      <c r="F18" s="71" t="s">
        <v>68</v>
      </c>
    </row>
    <row r="19" spans="1:6" ht="1.5" customHeight="1" hidden="1">
      <c r="A19" s="40"/>
      <c r="B19" s="65"/>
      <c r="C19" s="98"/>
      <c r="D19" s="85"/>
      <c r="E19" s="80"/>
      <c r="F19" s="72"/>
    </row>
    <row r="20" spans="1:6" ht="18.75" customHeight="1" hidden="1">
      <c r="A20" s="37"/>
      <c r="B20" s="66"/>
      <c r="C20" s="98"/>
      <c r="D20" s="99"/>
      <c r="E20" s="80"/>
      <c r="F20" s="73"/>
    </row>
    <row r="21" spans="1:6" ht="18.75">
      <c r="A21" s="42" t="s">
        <v>24</v>
      </c>
      <c r="B21" s="100"/>
      <c r="C21" s="84"/>
      <c r="D21" s="101"/>
      <c r="E21" s="86">
        <f>E15+E19</f>
        <v>1713.8</v>
      </c>
      <c r="F21" s="74"/>
    </row>
    <row r="22" spans="1:6" ht="42" customHeight="1">
      <c r="A22" s="46" t="s">
        <v>52</v>
      </c>
      <c r="B22" s="102" t="s">
        <v>26</v>
      </c>
      <c r="C22" s="104">
        <v>1</v>
      </c>
      <c r="D22" s="105">
        <v>100</v>
      </c>
      <c r="E22" s="106">
        <f>C22*D22</f>
        <v>100</v>
      </c>
      <c r="F22" s="75" t="s">
        <v>36</v>
      </c>
    </row>
    <row r="23" spans="1:6" ht="21.75" customHeight="1">
      <c r="A23" s="52" t="s">
        <v>27</v>
      </c>
      <c r="B23" s="103"/>
      <c r="C23" s="95"/>
      <c r="D23" s="95"/>
      <c r="E23" s="107">
        <f>E13+E21+E22</f>
        <v>3118.102623350254</v>
      </c>
      <c r="F23" s="72"/>
    </row>
    <row r="24" spans="1:6" ht="31.5" customHeight="1">
      <c r="A24" s="54" t="s">
        <v>43</v>
      </c>
      <c r="B24" s="127" t="s">
        <v>29</v>
      </c>
      <c r="C24" s="128"/>
      <c r="D24" s="129"/>
      <c r="E24" s="56">
        <v>1</v>
      </c>
      <c r="F24" s="114" t="s">
        <v>59</v>
      </c>
    </row>
    <row r="25" spans="1:6" ht="34.5" customHeight="1">
      <c r="A25" s="54" t="s">
        <v>53</v>
      </c>
      <c r="B25" s="55" t="s">
        <v>31</v>
      </c>
      <c r="C25" s="39"/>
      <c r="D25" s="57"/>
      <c r="E25" s="56">
        <v>1</v>
      </c>
      <c r="F25" s="76"/>
    </row>
    <row r="26" spans="1:6" ht="36.75" customHeight="1" thickBot="1">
      <c r="A26" s="115" t="s">
        <v>54</v>
      </c>
      <c r="B26" s="116"/>
      <c r="C26" s="116"/>
      <c r="D26" s="117"/>
      <c r="E26" s="59">
        <f>E23*E24*E25</f>
        <v>3118.102623350254</v>
      </c>
      <c r="F26" s="77"/>
    </row>
    <row r="27" spans="1:6" ht="12" customHeight="1">
      <c r="A27" s="108"/>
      <c r="B27" s="39"/>
      <c r="C27" s="39"/>
      <c r="D27" s="39"/>
      <c r="E27" s="109"/>
      <c r="F27" s="110"/>
    </row>
    <row r="28" spans="1:6" ht="82.5" customHeight="1">
      <c r="A28" s="135" t="s">
        <v>62</v>
      </c>
      <c r="B28" s="135"/>
      <c r="C28" s="135"/>
      <c r="D28" s="135"/>
      <c r="E28" s="135"/>
      <c r="F28" s="135"/>
    </row>
    <row r="29" spans="1:6" ht="19.5" thickBot="1">
      <c r="A29" s="130" t="s">
        <v>34</v>
      </c>
      <c r="B29" s="130"/>
      <c r="C29" s="130"/>
      <c r="D29" s="130"/>
      <c r="E29" s="130"/>
      <c r="F29" s="130"/>
    </row>
    <row r="30" spans="1:6" ht="18.75">
      <c r="A30" s="2" t="s">
        <v>1</v>
      </c>
      <c r="B30" s="131" t="s">
        <v>2</v>
      </c>
      <c r="C30" s="132"/>
      <c r="D30" s="132"/>
      <c r="E30" s="133"/>
      <c r="F30" s="3" t="s">
        <v>3</v>
      </c>
    </row>
    <row r="31" spans="1:6" ht="36" customHeight="1">
      <c r="A31" s="4" t="s">
        <v>4</v>
      </c>
      <c r="B31" s="134" t="s">
        <v>65</v>
      </c>
      <c r="C31" s="135"/>
      <c r="D31" s="135"/>
      <c r="E31" s="135"/>
      <c r="F31" s="135"/>
    </row>
    <row r="32" spans="1:7" ht="23.25" customHeight="1">
      <c r="A32" s="5" t="s">
        <v>5</v>
      </c>
      <c r="B32" s="124" t="s">
        <v>69</v>
      </c>
      <c r="C32" s="125"/>
      <c r="D32" s="125"/>
      <c r="E32" s="125"/>
      <c r="F32" s="126"/>
      <c r="G32" s="61"/>
    </row>
    <row r="33" spans="1:6" ht="32.25">
      <c r="A33" s="6" t="s">
        <v>6</v>
      </c>
      <c r="B33" s="7" t="s">
        <v>7</v>
      </c>
      <c r="C33" s="8"/>
      <c r="D33" s="9"/>
      <c r="E33" s="10">
        <v>79645</v>
      </c>
      <c r="F33" s="75" t="s">
        <v>66</v>
      </c>
    </row>
    <row r="34" spans="1:6" ht="25.5" customHeight="1">
      <c r="A34" s="11" t="s">
        <v>8</v>
      </c>
      <c r="B34" s="63" t="s">
        <v>9</v>
      </c>
      <c r="C34" s="12"/>
      <c r="D34" s="13">
        <v>0.268</v>
      </c>
      <c r="E34" s="14">
        <f>+E33*D34</f>
        <v>21344.86</v>
      </c>
      <c r="F34" s="75"/>
    </row>
    <row r="35" spans="1:6" ht="18.75">
      <c r="A35" s="16" t="s">
        <v>10</v>
      </c>
      <c r="B35" s="17"/>
      <c r="C35" s="18"/>
      <c r="D35" s="19"/>
      <c r="E35" s="14">
        <f>E33+E34</f>
        <v>100989.86</v>
      </c>
      <c r="F35" s="75"/>
    </row>
    <row r="36" spans="1:6" ht="29.25" customHeight="1">
      <c r="A36" s="20" t="s">
        <v>11</v>
      </c>
      <c r="B36" s="64" t="s">
        <v>12</v>
      </c>
      <c r="C36" s="21"/>
      <c r="D36" s="22">
        <f>D11</f>
        <v>1970</v>
      </c>
      <c r="E36" s="23">
        <f>D36/12</f>
        <v>164.16666666666666</v>
      </c>
      <c r="F36" s="75" t="s">
        <v>33</v>
      </c>
    </row>
    <row r="37" spans="1:6" ht="38.25" customHeight="1">
      <c r="A37" s="24" t="s">
        <v>13</v>
      </c>
      <c r="B37" s="64" t="s">
        <v>14</v>
      </c>
      <c r="C37" s="21"/>
      <c r="D37" s="25"/>
      <c r="E37" s="26">
        <v>8</v>
      </c>
      <c r="F37" s="75" t="s">
        <v>63</v>
      </c>
    </row>
    <row r="38" spans="1:6" ht="18.75">
      <c r="A38" s="28" t="s">
        <v>15</v>
      </c>
      <c r="B38" s="29"/>
      <c r="C38" s="30"/>
      <c r="D38" s="31"/>
      <c r="E38" s="14">
        <f>E35/E36*E37</f>
        <v>4921.333279187817</v>
      </c>
      <c r="F38" s="27"/>
    </row>
    <row r="39" spans="1:6" ht="18.75" customHeight="1">
      <c r="A39" s="32" t="s">
        <v>16</v>
      </c>
      <c r="B39" s="137" t="s">
        <v>17</v>
      </c>
      <c r="C39" s="138"/>
      <c r="D39" s="138"/>
      <c r="E39" s="139"/>
      <c r="F39" s="33"/>
    </row>
    <row r="40" spans="1:6" ht="72.75" customHeight="1">
      <c r="A40" s="34" t="s">
        <v>18</v>
      </c>
      <c r="B40" s="62" t="s">
        <v>19</v>
      </c>
      <c r="C40" s="35"/>
      <c r="D40" s="35">
        <v>83.19</v>
      </c>
      <c r="E40" s="36">
        <f>D40*E37</f>
        <v>665.52</v>
      </c>
      <c r="F40" s="75" t="s">
        <v>57</v>
      </c>
    </row>
    <row r="41" spans="1:6" ht="18.75">
      <c r="A41" s="42" t="s">
        <v>24</v>
      </c>
      <c r="B41" s="43"/>
      <c r="C41" s="44"/>
      <c r="D41" s="45"/>
      <c r="E41" s="23">
        <f>E40</f>
        <v>665.52</v>
      </c>
      <c r="F41" s="75"/>
    </row>
    <row r="42" spans="1:6" ht="27" customHeight="1">
      <c r="A42" s="46" t="s">
        <v>25</v>
      </c>
      <c r="B42" s="47" t="s">
        <v>26</v>
      </c>
      <c r="C42" s="49" t="s">
        <v>38</v>
      </c>
      <c r="D42" s="50"/>
      <c r="E42" s="51"/>
      <c r="F42" s="75"/>
    </row>
    <row r="43" spans="1:6" ht="23.25" customHeight="1">
      <c r="A43" s="52" t="s">
        <v>27</v>
      </c>
      <c r="B43" s="48"/>
      <c r="C43" s="39"/>
      <c r="D43" s="39"/>
      <c r="E43" s="53">
        <f>E38+E41+E42</f>
        <v>5586.853279187817</v>
      </c>
      <c r="F43" s="41"/>
    </row>
    <row r="44" spans="1:6" ht="30.75" customHeight="1">
      <c r="A44" s="54" t="s">
        <v>28</v>
      </c>
      <c r="B44" s="127" t="s">
        <v>29</v>
      </c>
      <c r="C44" s="128"/>
      <c r="D44" s="129"/>
      <c r="E44" s="56">
        <v>1</v>
      </c>
      <c r="F44" s="75" t="s">
        <v>39</v>
      </c>
    </row>
    <row r="45" spans="1:6" ht="18.75">
      <c r="A45" s="54" t="s">
        <v>30</v>
      </c>
      <c r="B45" s="55" t="s">
        <v>31</v>
      </c>
      <c r="C45" s="39"/>
      <c r="D45" s="57"/>
      <c r="E45" s="56">
        <v>1</v>
      </c>
      <c r="F45" s="58"/>
    </row>
    <row r="46" spans="1:6" ht="32.25" customHeight="1" thickBot="1">
      <c r="A46" s="115" t="s">
        <v>32</v>
      </c>
      <c r="B46" s="116"/>
      <c r="C46" s="116"/>
      <c r="D46" s="117"/>
      <c r="E46" s="59">
        <f>E43*E44*E45</f>
        <v>5586.853279187817</v>
      </c>
      <c r="F46" s="60"/>
    </row>
    <row r="47" spans="1:6" ht="39" customHeight="1">
      <c r="A47" s="112"/>
      <c r="B47" s="112"/>
      <c r="C47" s="112"/>
      <c r="D47" s="112"/>
      <c r="E47" s="109"/>
      <c r="F47" s="113"/>
    </row>
    <row r="48" spans="1:6" ht="69.75" customHeight="1">
      <c r="A48" s="136" t="s">
        <v>60</v>
      </c>
      <c r="B48" s="136"/>
      <c r="C48" s="136"/>
      <c r="D48" s="136"/>
      <c r="E48" s="109"/>
      <c r="F48" s="113"/>
    </row>
  </sheetData>
  <sheetProtection/>
  <mergeCells count="19">
    <mergeCell ref="A48:D48"/>
    <mergeCell ref="A46:D46"/>
    <mergeCell ref="B39:E39"/>
    <mergeCell ref="A1:F1"/>
    <mergeCell ref="A2:F2"/>
    <mergeCell ref="A3:F3"/>
    <mergeCell ref="A4:F4"/>
    <mergeCell ref="A28:F28"/>
    <mergeCell ref="B24:D24"/>
    <mergeCell ref="B44:D44"/>
    <mergeCell ref="A29:F29"/>
    <mergeCell ref="B30:E30"/>
    <mergeCell ref="B31:F31"/>
    <mergeCell ref="B5:E5"/>
    <mergeCell ref="A26:D26"/>
    <mergeCell ref="B6:F6"/>
    <mergeCell ref="B7:F7"/>
    <mergeCell ref="B14:E14"/>
    <mergeCell ref="B32:F3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Sakhibgarieva</dc:creator>
  <cp:keywords/>
  <dc:description/>
  <cp:lastModifiedBy>QWERTY</cp:lastModifiedBy>
  <cp:lastPrinted>2019-02-20T16:29:33Z</cp:lastPrinted>
  <dcterms:created xsi:type="dcterms:W3CDTF">2017-09-26T07:45:13Z</dcterms:created>
  <dcterms:modified xsi:type="dcterms:W3CDTF">2019-04-25T18:10:51Z</dcterms:modified>
  <cp:category/>
  <cp:version/>
  <cp:contentType/>
  <cp:contentStatus/>
</cp:coreProperties>
</file>