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5" windowWidth="15120" windowHeight="7350"/>
  </bookViews>
  <sheets>
    <sheet name="Программа" sheetId="5" r:id="rId1"/>
    <sheet name="Показатели" sheetId="6" r:id="rId2"/>
    <sheet name="Пояснительная" sheetId="7" r:id="rId3"/>
  </sheets>
  <definedNames>
    <definedName name="_xlnm.Print_Titles" localSheetId="0">Программа!$14:$17</definedName>
  </definedNames>
  <calcPr calcId="145621"/>
</workbook>
</file>

<file path=xl/calcChain.xml><?xml version="1.0" encoding="utf-8"?>
<calcChain xmlns="http://schemas.openxmlformats.org/spreadsheetml/2006/main">
  <c r="G87" i="5" l="1"/>
  <c r="I37" i="5" l="1"/>
  <c r="G99" i="5" l="1"/>
  <c r="G130" i="5"/>
  <c r="G98" i="5"/>
  <c r="F96" i="5"/>
  <c r="G96" i="5"/>
  <c r="H96" i="5" s="1"/>
  <c r="E96" i="5"/>
  <c r="G97" i="5"/>
  <c r="F58" i="5"/>
  <c r="G58" i="5"/>
  <c r="F59" i="5"/>
  <c r="G59" i="5"/>
  <c r="F60" i="5"/>
  <c r="G60" i="5"/>
  <c r="G61" i="5"/>
  <c r="H55" i="5"/>
  <c r="G41" i="5"/>
  <c r="G42" i="5"/>
  <c r="G43" i="5"/>
  <c r="G44" i="5"/>
  <c r="F87" i="5"/>
  <c r="E87" i="5"/>
  <c r="E59" i="5"/>
  <c r="E60" i="5"/>
  <c r="E61" i="5"/>
  <c r="E58" i="5"/>
  <c r="F143" i="5"/>
  <c r="F147" i="5" s="1"/>
  <c r="G143" i="5"/>
  <c r="G147" i="5" s="1"/>
  <c r="F144" i="5"/>
  <c r="F148" i="5" s="1"/>
  <c r="G144" i="5"/>
  <c r="G148" i="5" s="1"/>
  <c r="F145" i="5"/>
  <c r="F149" i="5" s="1"/>
  <c r="G145" i="5"/>
  <c r="G149" i="5" s="1"/>
  <c r="F146" i="5"/>
  <c r="F150" i="5" s="1"/>
  <c r="G146" i="5"/>
  <c r="G150" i="5" s="1"/>
  <c r="E144" i="5"/>
  <c r="E148" i="5" s="1"/>
  <c r="E145" i="5"/>
  <c r="E149" i="5" s="1"/>
  <c r="E146" i="5"/>
  <c r="E150" i="5" s="1"/>
  <c r="E143" i="5"/>
  <c r="E147" i="5" s="1"/>
  <c r="F128" i="5"/>
  <c r="F132" i="5" s="1"/>
  <c r="G128" i="5"/>
  <c r="G132" i="5" s="1"/>
  <c r="F129" i="5"/>
  <c r="F133" i="5" s="1"/>
  <c r="G129" i="5"/>
  <c r="G133" i="5" s="1"/>
  <c r="F130" i="5"/>
  <c r="F131" i="5"/>
  <c r="F135" i="5" s="1"/>
  <c r="G131" i="5"/>
  <c r="G135" i="5" s="1"/>
  <c r="E129" i="5"/>
  <c r="E133" i="5" s="1"/>
  <c r="E130" i="5"/>
  <c r="E134" i="5" s="1"/>
  <c r="E131" i="5"/>
  <c r="E135" i="5" s="1"/>
  <c r="E128" i="5"/>
  <c r="E132" i="5" s="1"/>
  <c r="G113" i="5"/>
  <c r="G111" i="5"/>
  <c r="G110" i="5"/>
  <c r="H73" i="5"/>
  <c r="H75" i="5"/>
  <c r="H76" i="5"/>
  <c r="H77" i="5"/>
  <c r="H78" i="5"/>
  <c r="H79" i="5"/>
  <c r="H80" i="5"/>
  <c r="H81" i="5"/>
  <c r="H82" i="5"/>
  <c r="H83" i="5"/>
  <c r="H84" i="5"/>
  <c r="H87" i="5"/>
  <c r="H88" i="5"/>
  <c r="H89" i="5"/>
  <c r="H90" i="5"/>
  <c r="H91" i="5"/>
  <c r="H92" i="5"/>
  <c r="H93" i="5"/>
  <c r="H94" i="5"/>
  <c r="H95" i="5"/>
  <c r="E99" i="5"/>
  <c r="F99" i="5"/>
  <c r="F86" i="5"/>
  <c r="H86" i="5" s="1"/>
  <c r="E86" i="5"/>
  <c r="E98" i="5" s="1"/>
  <c r="E97" i="5"/>
  <c r="E42" i="5"/>
  <c r="E44" i="5"/>
  <c r="F44" i="5"/>
  <c r="F41" i="5"/>
  <c r="F113" i="5" s="1"/>
  <c r="E41" i="5"/>
  <c r="E113" i="5" s="1"/>
  <c r="F35" i="5"/>
  <c r="H35" i="5" s="1"/>
  <c r="E35" i="5"/>
  <c r="E43" i="5" s="1"/>
  <c r="H59" i="5" l="1"/>
  <c r="F134" i="5"/>
  <c r="H130" i="5"/>
  <c r="I41" i="5"/>
  <c r="H58" i="5"/>
  <c r="F151" i="5"/>
  <c r="F157" i="5" s="1"/>
  <c r="E151" i="5"/>
  <c r="E157" i="5" s="1"/>
  <c r="G151" i="5"/>
  <c r="G157" i="5" s="1"/>
  <c r="H74" i="5"/>
  <c r="F97" i="5"/>
  <c r="H97" i="5" s="1"/>
  <c r="F98" i="5"/>
  <c r="I97" i="5" l="1"/>
  <c r="H99" i="5"/>
  <c r="I98" i="5" l="1"/>
  <c r="H98" i="5"/>
  <c r="I90" i="5" l="1"/>
  <c r="E163" i="5" l="1"/>
  <c r="H107" i="5"/>
  <c r="E116" i="5"/>
  <c r="E154" i="5" s="1"/>
  <c r="H37" i="5"/>
  <c r="H33" i="5"/>
  <c r="I35" i="5"/>
  <c r="H36" i="5"/>
  <c r="H44" i="5" s="1"/>
  <c r="I36" i="5"/>
  <c r="I44" i="5" s="1"/>
  <c r="H41" i="5"/>
  <c r="H101" i="5" l="1"/>
  <c r="H103" i="5"/>
  <c r="I103" i="5"/>
  <c r="H102" i="5" l="1"/>
  <c r="I99" i="5"/>
  <c r="I141" i="5"/>
  <c r="H141" i="5"/>
  <c r="H145" i="5" s="1"/>
  <c r="H148" i="5"/>
  <c r="H147" i="5"/>
  <c r="I145" i="5"/>
  <c r="H144" i="5"/>
  <c r="H143" i="5"/>
  <c r="G70" i="5"/>
  <c r="G116" i="5"/>
  <c r="G154" i="5" s="1"/>
  <c r="G160" i="5" s="1"/>
  <c r="I149" i="5" l="1"/>
  <c r="H149" i="5"/>
  <c r="H162" i="5"/>
  <c r="H161" i="5"/>
  <c r="H157" i="5"/>
  <c r="H151" i="5"/>
  <c r="H133" i="5"/>
  <c r="H132" i="5"/>
  <c r="H129" i="5"/>
  <c r="H128" i="5"/>
  <c r="H127" i="5"/>
  <c r="H126" i="5"/>
  <c r="H125" i="5"/>
  <c r="H124" i="5"/>
  <c r="I122" i="5"/>
  <c r="I130" i="5" s="1"/>
  <c r="H122" i="5"/>
  <c r="H121" i="5"/>
  <c r="H120" i="5"/>
  <c r="H113" i="5"/>
  <c r="F111" i="5"/>
  <c r="E111" i="5"/>
  <c r="F110" i="5"/>
  <c r="E110" i="5"/>
  <c r="E114" i="5" s="1"/>
  <c r="E152" i="5" s="1"/>
  <c r="H109" i="5"/>
  <c r="I107" i="5"/>
  <c r="H106" i="5"/>
  <c r="H105" i="5"/>
  <c r="I110" i="5"/>
  <c r="I87" i="5"/>
  <c r="I78" i="5"/>
  <c r="I74" i="5"/>
  <c r="H72" i="5"/>
  <c r="H70" i="5"/>
  <c r="G69" i="5"/>
  <c r="G68" i="5"/>
  <c r="G114" i="5" s="1"/>
  <c r="G152" i="5" s="1"/>
  <c r="H67" i="5"/>
  <c r="F69" i="5"/>
  <c r="H63" i="5"/>
  <c r="F57" i="5"/>
  <c r="H54" i="5"/>
  <c r="H52" i="5"/>
  <c r="H50" i="5"/>
  <c r="H48" i="5"/>
  <c r="H46" i="5"/>
  <c r="F43" i="5"/>
  <c r="F42" i="5"/>
  <c r="H29" i="5"/>
  <c r="H25" i="5"/>
  <c r="H22" i="5"/>
  <c r="H21" i="5"/>
  <c r="H57" i="5" l="1"/>
  <c r="F61" i="5"/>
  <c r="G115" i="5"/>
  <c r="G153" i="5" s="1"/>
  <c r="G158" i="5"/>
  <c r="I43" i="5"/>
  <c r="H43" i="5"/>
  <c r="F114" i="5"/>
  <c r="F152" i="5" s="1"/>
  <c r="H152" i="5" s="1"/>
  <c r="I42" i="5"/>
  <c r="H42" i="5"/>
  <c r="E115" i="5"/>
  <c r="E158" i="5"/>
  <c r="I56" i="5"/>
  <c r="F115" i="5"/>
  <c r="F153" i="5" s="1"/>
  <c r="H26" i="5"/>
  <c r="H27" i="5"/>
  <c r="H23" i="5"/>
  <c r="H30" i="5"/>
  <c r="H111" i="5"/>
  <c r="E160" i="5"/>
  <c r="I111" i="5"/>
  <c r="G163" i="5"/>
  <c r="H163" i="5" s="1"/>
  <c r="H134" i="5"/>
  <c r="I134" i="5"/>
  <c r="H65" i="5"/>
  <c r="H69" i="5" s="1"/>
  <c r="H110" i="5"/>
  <c r="H56" i="5"/>
  <c r="I57" i="5"/>
  <c r="I86" i="5"/>
  <c r="G159" i="5" l="1"/>
  <c r="G155" i="5"/>
  <c r="F116" i="5"/>
  <c r="F154" i="5" s="1"/>
  <c r="F160" i="5" s="1"/>
  <c r="I61" i="5"/>
  <c r="H61" i="5"/>
  <c r="H116" i="5" s="1"/>
  <c r="H154" i="5" s="1"/>
  <c r="F159" i="5"/>
  <c r="E153" i="5"/>
  <c r="E159" i="5" s="1"/>
  <c r="I152" i="5"/>
  <c r="F158" i="5"/>
  <c r="H158" i="5" s="1"/>
  <c r="I114" i="5"/>
  <c r="H60" i="5"/>
  <c r="I60" i="5"/>
  <c r="H114" i="5"/>
  <c r="I116" i="5"/>
  <c r="I163" i="5"/>
  <c r="F155" i="5" l="1"/>
  <c r="E155" i="5"/>
  <c r="I158" i="5"/>
  <c r="I115" i="5"/>
  <c r="I154" i="5"/>
  <c r="H115" i="5"/>
  <c r="I155" i="5" l="1"/>
  <c r="H155" i="5"/>
  <c r="I153" i="5"/>
  <c r="H153" i="5"/>
  <c r="I160" i="5"/>
  <c r="H160" i="5"/>
  <c r="H159" i="5"/>
  <c r="I159" i="5"/>
</calcChain>
</file>

<file path=xl/sharedStrings.xml><?xml version="1.0" encoding="utf-8"?>
<sst xmlns="http://schemas.openxmlformats.org/spreadsheetml/2006/main" count="531" uniqueCount="198">
  <si>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</si>
  <si>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</si>
  <si>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</si>
  <si>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</si>
  <si>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</si>
  <si>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</si>
  <si>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</si>
  <si>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</si>
  <si>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</si>
  <si>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</si>
  <si>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</si>
  <si>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</si>
  <si>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</si>
  <si>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</si>
  <si>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</si>
  <si>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</si>
  <si>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</si>
  <si>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</si>
  <si>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</si>
  <si>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</si>
  <si>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</si>
  <si>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</si>
  <si>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</si>
  <si>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</si>
  <si>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</si>
  <si>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</si>
  <si>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</si>
  <si>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</si>
  <si>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</si>
  <si>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</si>
  <si>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</si>
  <si>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</si>
  <si>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</si>
  <si>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</si>
  <si>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</si>
  <si>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</si>
  <si>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</si>
  <si>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</si>
  <si>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</si>
  <si>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</si>
  <si>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</si>
  <si>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</si>
  <si>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</si>
  <si>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</si>
  <si>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</si>
  <si>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</si>
  <si>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</si>
  <si>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</si>
  <si>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</si>
  <si>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</si>
  <si>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</si>
  <si>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(подпись)</t>
  </si>
  <si>
    <t>(телефон)</t>
  </si>
  <si>
    <t>5-00-26(вн.201)</t>
  </si>
  <si>
    <t>Управления культуры администрации г.Югорска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</si>
  <si>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</si>
  <si>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</si>
  <si>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</si>
  <si>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</si>
  <si>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</si>
  <si>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</si>
  <si>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</si>
  <si>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</si>
  <si>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>Дата составления отчета _____/_________________/20_____ год</t>
  </si>
  <si>
    <t>Х</t>
  </si>
  <si>
    <t>/_________</t>
  </si>
  <si>
    <t>/__________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</si>
  <si>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</si>
  <si>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</si>
  <si>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</si>
  <si>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</si>
  <si>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</si>
  <si>
    <t>Обеспечение системы повышения квалификации и переподготовки кадров учреждений культуры</t>
  </si>
  <si>
    <t>Бочарова О.В.</t>
  </si>
  <si>
    <t>5-00-47 (вн.253)</t>
  </si>
  <si>
    <t>(соисполнитель)</t>
  </si>
  <si>
    <t>Организация гастролей лучших творческих коллективов города Югорска</t>
  </si>
  <si>
    <t>Подпрограмма 3 " Развитие внутреннего и въездного туризма"</t>
  </si>
  <si>
    <t>Цель мероприятия: создание условий для развития внутреннего и въездного туризма, расширения спектра туристических услуг</t>
  </si>
  <si>
    <t>Задача 1. Продвижение туристических возможностей города Югорска на региональном и российском рынках</t>
  </si>
  <si>
    <t>1.1</t>
  </si>
  <si>
    <t>Управление культуры администрации города Югорска ( Управление экономической политики администрации города Югорска-соисполнитель)</t>
  </si>
  <si>
    <t xml:space="preserve"> Концептуальный проект музейно-туристического комплекса "Ворота в Югру"</t>
  </si>
  <si>
    <t>Итого по Подпрограмме 3, в том числе</t>
  </si>
  <si>
    <t>Соисполнитель (Управление экономической политики администрации города Югорска)</t>
  </si>
  <si>
    <t xml:space="preserve">Нестерова Н.Н. </t>
  </si>
  <si>
    <t>Наумова Т.В.</t>
  </si>
  <si>
    <t>Обеспечение мероприятий по безопасности инфраструктуры зданий</t>
  </si>
  <si>
    <t>Текущий ремонт учреждений культуры</t>
  </si>
  <si>
    <t>2015 г.</t>
  </si>
  <si>
    <t>всего</t>
  </si>
  <si>
    <t xml:space="preserve">ОТЧЕТ </t>
  </si>
  <si>
    <t>о достижении целевых показателей эффективности муниципальной программы за 2014 год</t>
  </si>
  <si>
    <t>Управление культуры администрации города Югорска (УК)</t>
  </si>
  <si>
    <t>№</t>
  </si>
  <si>
    <t>Наименование мероприятия</t>
  </si>
  <si>
    <t>Отв. исп. / соисп.</t>
  </si>
  <si>
    <t>Ед. измерения</t>
  </si>
  <si>
    <t>Фактическое значение за АППГ (2013)</t>
  </si>
  <si>
    <t>Отчетный период</t>
  </si>
  <si>
    <r>
      <t xml:space="preserve">Обоснование отклонения </t>
    </r>
    <r>
      <rPr>
        <sz val="8"/>
        <color theme="1"/>
        <rFont val="Times New Roman"/>
        <family val="1"/>
        <charset val="204"/>
      </rPr>
      <t>(если отклонение составляет &lt; или &gt; 5,0% от планового значения)</t>
    </r>
  </si>
  <si>
    <t>Плановое значение</t>
  </si>
  <si>
    <t>Фактическое значение</t>
  </si>
  <si>
    <r>
      <t xml:space="preserve"> (</t>
    </r>
    <r>
      <rPr>
        <sz val="8"/>
        <color theme="1"/>
        <rFont val="Times New Roman"/>
        <family val="1"/>
        <charset val="204"/>
      </rPr>
      <t>гр.6-гр.7)</t>
    </r>
  </si>
  <si>
    <r>
      <t xml:space="preserve">Относительное значение, % </t>
    </r>
    <r>
      <rPr>
        <sz val="8"/>
        <color theme="1"/>
        <rFont val="Times New Roman"/>
        <family val="1"/>
        <charset val="204"/>
      </rPr>
      <t>(гр.7/гр.6*100,0%)</t>
    </r>
  </si>
  <si>
    <t>Показатели непосредственных результатов</t>
  </si>
  <si>
    <t>Подпрограмма 1 «Обеспечение прав граждан на доступ к культурным ценностям и информации»</t>
  </si>
  <si>
    <t>Задача 1  «Создание условий для модернизационного развития общедоступных библиотек города Югорска»</t>
  </si>
  <si>
    <t>Библиотечный фонд на 1000 жителей</t>
  </si>
  <si>
    <t>Экземпляры</t>
  </si>
  <si>
    <t>4 126,0</t>
  </si>
  <si>
    <t>4 130,0</t>
  </si>
  <si>
    <t>1.2.</t>
  </si>
  <si>
    <t>Число зарегистрированных пользователей библиотеки, (человек)</t>
  </si>
  <si>
    <t>Человек</t>
  </si>
  <si>
    <t>12 300,0</t>
  </si>
  <si>
    <t>12 350,0</t>
  </si>
  <si>
    <t>1.3.</t>
  </si>
  <si>
    <t>Число посещений библиотек</t>
  </si>
  <si>
    <t>79 500,0</t>
  </si>
  <si>
    <t>Задача 2 « Развитие музейного дела и удовлетворение потребности населения в предоставлении доступа к культурным ценностям»</t>
  </si>
  <si>
    <t>2.1.</t>
  </si>
  <si>
    <t>Доля музейных предметов и музейных коллекций, отраженных в электронных каталогах в общем объеме музейных фондов и музейных коллекций</t>
  </si>
  <si>
    <t>Проценты</t>
  </si>
  <si>
    <t>2.2.</t>
  </si>
  <si>
    <t>Доля представленных (во всех формах) зрителю музейных предметов в общем количестве музейных предметов основного фонда</t>
  </si>
  <si>
    <t>2.3.</t>
  </si>
  <si>
    <t xml:space="preserve">Количество передвижных выставок фондов музея для экспонирования                  в музеях и галереях муниципальных образований Ханты-Мансийского автономного округа – Югры </t>
  </si>
  <si>
    <t>Единица</t>
  </si>
  <si>
    <t>Увеличение показателя произошло за счет проведения двух внеплановых выставок, проводимых в МАУ ЦК «Югра-презент» «30 лет городскому совету ветеранов» с 8-9 октября, «Печатный пряник на Руси» на всероссийском форуме музейного искусства в музее природы и человека г. Ханты-Мансийск с 24-29 ноября</t>
  </si>
  <si>
    <t>2.4.</t>
  </si>
  <si>
    <t xml:space="preserve">Доля оцифрованных музейных предметов, представленных в сети Интернет от общего объема   музейного фонда </t>
  </si>
  <si>
    <t>2.5.</t>
  </si>
  <si>
    <t>Количество выставочных проектов, осуществляемых в городе Югорске, из частных собраний, фондов муниципальных образований Ханты-Мансийского автономного округа –Югры</t>
  </si>
  <si>
    <t xml:space="preserve">Задача 3 « Создание условий для раскрытия творческого потенциала горожан, </t>
  </si>
  <si>
    <t>приобщение жителей города к культурным массовым мероприятиям и культурным формам отдыха»</t>
  </si>
  <si>
    <t>3.1.</t>
  </si>
  <si>
    <t>Количество участников культурно – досуговых мероприятий, организованных культурно – досуговыми учреждениями                            (по сравнению с предыдущим годом)</t>
  </si>
  <si>
    <t>3.2.</t>
  </si>
  <si>
    <t>Количество участников, занимающихся в клубных формированиях</t>
  </si>
  <si>
    <t>1 281,0</t>
  </si>
  <si>
    <t>Подпрограмма 2 «Совершенствование системы управления в культуре»</t>
  </si>
  <si>
    <t>Задача 1 «Осуществление функций управления культуры администрации города Югорска по реализации единой государственной политики в отрасли культуры»</t>
  </si>
  <si>
    <t>1.1.</t>
  </si>
  <si>
    <t>Соотношение средней заработной платы  работников учреждений культуры к средней заработной плате по округу</t>
  </si>
  <si>
    <t>Подпрограмма 3</t>
  </si>
  <si>
    <t>«Развитие внутреннего и въездного туризма»</t>
  </si>
  <si>
    <t xml:space="preserve">      ответственный исполнитель:</t>
  </si>
  <si>
    <t>Задача 1. Продвижение туристских возможностей города Югорска на региональном и российском рынках</t>
  </si>
  <si>
    <t>Количество инновационных, концептуальных проектов, реализуемых в сфере культуры и туризма, ****</t>
  </si>
  <si>
    <t>Количество экспозиционных площадок в музее под открытым небом «Суеват Пауль»</t>
  </si>
  <si>
    <t>Показатели конечных результатов</t>
  </si>
  <si>
    <t>Цель. Создание условий для повышения доступности культурных благ и повышение качества культурных услуг, предоставляемых в сфере культуры.</t>
  </si>
  <si>
    <t xml:space="preserve">Подпрограмма 1 </t>
  </si>
  <si>
    <t>«Обеспечение прав граждан на доступ к культурным ценностям и информации»</t>
  </si>
  <si>
    <t>Количество посещений музея (посещения на 1 жителя в год)</t>
  </si>
  <si>
    <t>Доля библиотечного фонда общедоступных библиотек, отраженного в электронном каталоге</t>
  </si>
  <si>
    <t>Увеличение данного показателя связано с формированием группы по вводу библиографических записей в электронный каталог на ретрофонд на 4 человека</t>
  </si>
  <si>
    <t>Коэффициент посещаемости социального кино</t>
  </si>
  <si>
    <t>Отклонение показателя произошло за счет увеличения показа социального кино</t>
  </si>
  <si>
    <t>Цель. Повышение эффективности муниципального управления в отрасли культуры</t>
  </si>
  <si>
    <t>Подпрограмма 2</t>
  </si>
  <si>
    <t xml:space="preserve"> «Совершенствование системы управления в культуре»</t>
  </si>
  <si>
    <t>Повышение уровня удовлетворенности граждан города Югорска качеством услуг, предоставляемых учреждениями культуры</t>
  </si>
  <si>
    <t>Цель. Создание условий для развития внутреннего и въездного туризма, расширения спектра туристских услуг</t>
  </si>
  <si>
    <t>Подпрограмма III</t>
  </si>
  <si>
    <t>Увеличение объема туристских услуг, оказанных населению</t>
  </si>
  <si>
    <t xml:space="preserve">Пояснительная записка о реализации муниципальной программы 
«Развитие культуры и туризма в городе Югорске на 2014 – 2020 годы»
по состоянию на 01 января 2015 года.
</t>
  </si>
  <si>
    <t>Постановлением администрации города Югорска от 31.10.2013 № 3246 «О муниципальной программе города Югорска «Развитие культуры в городе Югорске на 2014-2020 годы» (с изменениями от 06.02.2014 № 380, 03.03.2014 № 770, 07.05.2014 № 2049, 02.07.2014 № 3046, 06.08.2014 № 3993, 20.11.2014 № 6332, 27.11.2014 № 6443, № 31.12.2014 7435). В 2014 году исполнение мероприятий муниципальной программы составило 100 % на общую сумму 165 193 200 рублей 00 копеек, от общей запланированной суммы бюджетных ассигнований в размере 165 193 200 рублей 00 копеек.</t>
  </si>
  <si>
    <t xml:space="preserve">По окружному бюджету исполнение составило 100 % в сумме 2 759 200 рублей. 
По бюджету города Югорска исполнение составило 100% в сумме 142 645 100 рублей.
По иным внебюджетным источникам исполнение составило 95,4% в сумме 18 878 900 рублей, 29 декабря 2014 года произошло поступление денежных средств на лицевые счета учреждений за оказание платных услуг, которые будут освоены в январе 2015 года.
</t>
  </si>
  <si>
    <t xml:space="preserve"> Отклонение показателя «Коэффициент посещаемости социального кино» произошло за счет увеличения сеансов кинопоказа  социального кино.
В течение 2014 года были внесены корректировки в муниципальную программу в связи с уточнением объемов финансирования программных мероприятий (уменьшение или увеличение бюджетных ассигнований).
</t>
  </si>
  <si>
    <t xml:space="preserve">          Фактические значения показателей непосредственных и конечных результатов достигнуты плановых значений. Отклонение по показателю «Количество передвижных выставок фондов музея для экспонирования в музеях и галереях муниципальных образований Ханты-Мансийского автономного округа – Югры» произошло за счет за счет проведения двух внеплановых выставок, проводимых в МАУ «Центр культуры «Югра-презент» «30 лет городскому совету ветеранов» с 8-9 октября и «Печатный пряник на Руси» на всероссийском форуме музейного искусства в музее природы и человека г. Ханты-Мансийск с 24-29 ноября.
          Незначительное отклонение показателя «Доля библиотечного фонда общедоступных библиотек, отраженного в электронном каталоге», связано с формированием группы по вводу библиографических записей ретрофонда в электронный каталог  в количестве 4 человек.
</t>
  </si>
  <si>
    <t>Начальник управления культуры</t>
  </si>
  <si>
    <t>Н.Н. Нестерова</t>
  </si>
  <si>
    <t>«Развитие культуры и туризма в городе Югорске на 2014 – 2020 годы»</t>
  </si>
  <si>
    <t>Муниципальная программа города Югорска "Развитие культуры и туризма в городе Югорске на 2014-2020 годы"</t>
  </si>
  <si>
    <t xml:space="preserve">Информатизация общедоступных библиотек </t>
  </si>
  <si>
    <t>1.4.</t>
  </si>
  <si>
    <t>1.5.</t>
  </si>
  <si>
    <t>4.1.</t>
  </si>
  <si>
    <t>4.2.</t>
  </si>
  <si>
    <t>4.3.</t>
  </si>
  <si>
    <t>4.4.</t>
  </si>
  <si>
    <t>4.5.</t>
  </si>
  <si>
    <t>5.1.</t>
  </si>
  <si>
    <t>5.2.</t>
  </si>
  <si>
    <t>Комплектование библиотечных фондов</t>
  </si>
  <si>
    <t>4.6.</t>
  </si>
  <si>
    <t>Субсидии некоммерческим организациям (за исключением государственных (мунииципальных учреждений) на строительсьво мемориального комплекса воинской славы, посвященного защитникам Отечества)</t>
  </si>
  <si>
    <t>х</t>
  </si>
  <si>
    <t>(наименование программы)</t>
  </si>
  <si>
    <t>01октября</t>
  </si>
  <si>
    <t>измерение сопротивления электрооборудования</t>
  </si>
  <si>
    <t>Проведены общегородские мероприятия: Масленница, Проводы зимы, Спидвей, Северное сияние, Вороний день, окружной фестиваль «Театральная весна – 2015»,  региональный фестиваль «Пасха красная», фестиваль танцевальных молодежных коллективов «Югорск танцующий», праздничное народное гулянье «Весенняя капель», конкурс «Югорская звездочка»,  Митинг, посвящённый 70-летию Победы в великой Отечественной войне, народное гулянье «С Днем Победы», народное гулянье «Славься, Россия!», народные праздники «Сабантуй» и «День трясогузки», кинофестиваль «Дух огня-детям!», Торжественное собрание, Карнавал, Детская программа в парке «Корпорация чудес», мероприятия посвященные  Дню города Югорска, Церемония награждения по итогам Дня города, Киноакция «День Российского кино»</t>
  </si>
  <si>
    <t>Приобретено 49 экземпляров детской литературы</t>
  </si>
  <si>
    <t>приобретение специализированных стеллажей, светового оборудования, сценической обуви, изготовление сценических костюмов, декораций, реквизита</t>
  </si>
  <si>
    <t xml:space="preserve">Выполнен косметический ремонт в МАУ "ЦК "Югра-презент" нескольких помещений учреждения – аудитория 224 (окраска стен, установка зеркал для занятий студии современного танца), кабинет № 301 (окраска стен, установка натяжного потолка), комната охраны № 102 (окраска стен); осуществлена замена полового покрытия в дискозале, замена окон, произведена реконструкция системы вентиляции,замена плитки в холле 1 этажа, ремонт кровли (частично),ремонт крылец ул. Попова, окраска стен гостиного зала     </t>
  </si>
  <si>
    <t xml:space="preserve">Приобретены в МАУ "ЦК "Югра-презент" пылесос (2 шт.), машина швейная (2 шт.), утюг с парогенератором, а также тахограф для микроавтобуса, энергосберегающие светодиодные лампы, профессиональное танцевальное покрытие, электропианино Ямаха, : задник сценический, компьютер в сборе, принтер, монитор, оргтехника, уничтожитель бумаги и документов, костюм ведущей, костюмы сценические для вокального ансамбля «Бельканто», жезлы светодиодные, сушилка для рук, зеркало настенное, мебель (стул, кресло), ростовые куклы (Снегурочка, Дед Мороз танцор», «Обезьянка веселая», плитка на фасад здания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</si>
</sst>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8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64" fontId="16" fillId="0" borderId="0" xfId="0" applyNumberFormat="1" applyFont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164" fontId="0" fillId="3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0" fontId="18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1" fillId="2" borderId="0" xfId="0" applyFont="1" applyFill="1" applyAlignment="1">
      <alignment horizontal="center" wrapText="1"/>
    </xf>
    <xf numFmtId="164" fontId="11" fillId="2" borderId="0" xfId="0" applyNumberFormat="1" applyFont="1" applyFill="1" applyAlignment="1">
      <alignment horizontal="right" wrapText="1"/>
    </xf>
    <xf numFmtId="164" fontId="16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horizontal="right" wrapText="1"/>
    </xf>
    <xf numFmtId="0" fontId="16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right" vertical="top" wrapText="1"/>
    </xf>
    <xf numFmtId="164" fontId="2" fillId="2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view="pageBreakPreview" zoomScaleNormal="110" zoomScaleSheetLayoutView="100" workbookViewId="0">
      <selection activeCell="J68" sqref="J68"/>
    </sheetView>
  </sheetViews>
  <sheetFormatPr defaultRowHeight="15" x14ac:dyDescent="0.25"/>
  <cols>
    <col min="1" max="1" width="4.85546875" customWidth="1"/>
    <col min="2" max="2" width="19.140625" customWidth="1"/>
    <col min="3" max="3" width="13" customWidth="1"/>
    <col min="4" max="4" width="17.140625" customWidth="1"/>
    <col min="5" max="5" width="13.140625" customWidth="1"/>
    <col min="6" max="6" width="11.42578125" customWidth="1"/>
    <col min="7" max="8" width="10.85546875" customWidth="1"/>
    <col min="9" max="9" width="14.5703125" customWidth="1"/>
    <col min="10" max="10" width="23.28515625" customWidth="1"/>
    <col min="11" max="11" width="9.140625" hidden="1" customWidth="1"/>
  </cols>
  <sheetData>
    <row r="1" spans="1:10" x14ac:dyDescent="0.25">
      <c r="I1" s="9"/>
      <c r="J1" s="11" t="s">
        <v>69</v>
      </c>
    </row>
    <row r="2" spans="1:10" x14ac:dyDescent="0.25">
      <c r="I2" s="60" t="s">
        <v>70</v>
      </c>
      <c r="J2" s="61"/>
    </row>
    <row r="3" spans="1:10" x14ac:dyDescent="0.25">
      <c r="I3" s="60" t="s">
        <v>71</v>
      </c>
      <c r="J3" s="61"/>
    </row>
    <row r="5" spans="1:10" ht="15.75" x14ac:dyDescent="0.25">
      <c r="A5" s="83" t="s">
        <v>59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x14ac:dyDescent="0.25">
      <c r="A6" s="83" t="s">
        <v>60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5.75" x14ac:dyDescent="0.25">
      <c r="A7" s="3"/>
      <c r="B7" s="3"/>
      <c r="C7" s="3"/>
      <c r="D7" s="4" t="s">
        <v>61</v>
      </c>
      <c r="E7" s="8" t="s">
        <v>62</v>
      </c>
      <c r="F7" s="5" t="s">
        <v>191</v>
      </c>
      <c r="G7" s="6" t="s">
        <v>89</v>
      </c>
      <c r="H7" s="3"/>
      <c r="I7" s="3"/>
      <c r="J7" s="3"/>
    </row>
    <row r="8" spans="1:10" ht="7.5" customHeight="1" x14ac:dyDescent="0.25">
      <c r="A8" s="84"/>
      <c r="B8" s="84"/>
      <c r="C8" s="84"/>
      <c r="D8" s="84"/>
      <c r="E8" s="84"/>
      <c r="F8" s="84"/>
      <c r="G8" s="84"/>
      <c r="H8" s="85"/>
      <c r="I8" s="85"/>
      <c r="J8" s="9"/>
    </row>
    <row r="9" spans="1:10" ht="18.75" customHeight="1" x14ac:dyDescent="0.25">
      <c r="A9" s="112" t="s">
        <v>175</v>
      </c>
      <c r="B9" s="112"/>
      <c r="C9" s="112"/>
      <c r="D9" s="112"/>
      <c r="E9" s="113"/>
      <c r="F9" s="114"/>
      <c r="G9" s="115"/>
      <c r="H9" s="115"/>
      <c r="I9" s="115"/>
      <c r="J9" s="115"/>
    </row>
    <row r="10" spans="1:10" x14ac:dyDescent="0.25">
      <c r="A10" s="64" t="s">
        <v>190</v>
      </c>
      <c r="B10" s="116"/>
      <c r="C10" s="116"/>
      <c r="D10" s="116"/>
      <c r="E10" s="116"/>
      <c r="F10" s="117"/>
      <c r="G10" s="117"/>
      <c r="H10" s="117"/>
      <c r="I10" s="117"/>
      <c r="J10" s="117"/>
    </row>
    <row r="11" spans="1:10" ht="9" customHeight="1" x14ac:dyDescent="0.25">
      <c r="A11" s="128"/>
      <c r="B11" s="85"/>
      <c r="C11" s="85"/>
      <c r="D11" s="85"/>
      <c r="E11" s="85"/>
      <c r="F11" s="9"/>
      <c r="G11" s="9"/>
      <c r="H11" s="9"/>
      <c r="I11" s="9"/>
      <c r="J11" s="9"/>
    </row>
    <row r="12" spans="1:10" x14ac:dyDescent="0.25">
      <c r="A12" s="123" t="s">
        <v>4</v>
      </c>
      <c r="B12" s="124"/>
      <c r="C12" s="124"/>
      <c r="D12" s="124"/>
      <c r="E12" s="125"/>
      <c r="F12" s="125"/>
      <c r="G12" s="125"/>
      <c r="H12" s="125"/>
      <c r="I12" s="125"/>
      <c r="J12" s="125"/>
    </row>
    <row r="13" spans="1:10" x14ac:dyDescent="0.25">
      <c r="A13" s="126" t="s">
        <v>50</v>
      </c>
      <c r="B13" s="126"/>
      <c r="C13" s="126"/>
      <c r="D13" s="126"/>
      <c r="E13" s="127"/>
      <c r="F13" s="127"/>
      <c r="G13" s="127"/>
      <c r="H13" s="127"/>
      <c r="I13" s="127"/>
      <c r="J13" s="127"/>
    </row>
    <row r="14" spans="1:10" ht="15.75" customHeight="1" x14ac:dyDescent="0.25">
      <c r="A14" s="82" t="s">
        <v>0</v>
      </c>
      <c r="B14" s="82" t="s">
        <v>1</v>
      </c>
      <c r="C14" s="82" t="s">
        <v>5</v>
      </c>
      <c r="D14" s="82" t="s">
        <v>2</v>
      </c>
      <c r="E14" s="82" t="s">
        <v>6</v>
      </c>
      <c r="F14" s="82" t="s">
        <v>7</v>
      </c>
      <c r="G14" s="82" t="s">
        <v>8</v>
      </c>
      <c r="H14" s="106" t="s">
        <v>13</v>
      </c>
      <c r="I14" s="107"/>
      <c r="J14" s="82" t="s">
        <v>14</v>
      </c>
    </row>
    <row r="15" spans="1:10" ht="39" customHeight="1" x14ac:dyDescent="0.25">
      <c r="A15" s="86"/>
      <c r="B15" s="86"/>
      <c r="C15" s="86"/>
      <c r="D15" s="86"/>
      <c r="E15" s="86"/>
      <c r="F15" s="86"/>
      <c r="G15" s="86"/>
      <c r="H15" s="13" t="s">
        <v>9</v>
      </c>
      <c r="I15" s="13" t="s">
        <v>12</v>
      </c>
      <c r="J15" s="108"/>
    </row>
    <row r="16" spans="1:10" ht="21.75" customHeight="1" x14ac:dyDescent="0.25">
      <c r="A16" s="87"/>
      <c r="B16" s="87"/>
      <c r="C16" s="87"/>
      <c r="D16" s="87"/>
      <c r="E16" s="87"/>
      <c r="F16" s="87"/>
      <c r="G16" s="87"/>
      <c r="H16" s="13" t="s">
        <v>10</v>
      </c>
      <c r="I16" s="13" t="s">
        <v>11</v>
      </c>
      <c r="J16" s="109"/>
    </row>
    <row r="17" spans="1:10" ht="18" customHeight="1" x14ac:dyDescent="0.2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</row>
    <row r="18" spans="1:10" ht="39" customHeight="1" x14ac:dyDescent="0.25">
      <c r="A18" s="94" t="s">
        <v>15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ht="18" customHeight="1" x14ac:dyDescent="0.25">
      <c r="A19" s="94" t="s">
        <v>16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22.5" customHeight="1" x14ac:dyDescent="0.25">
      <c r="A20" s="94" t="s">
        <v>17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25.5" customHeight="1" x14ac:dyDescent="0.25">
      <c r="A21" s="97" t="s">
        <v>143</v>
      </c>
      <c r="B21" s="100" t="s">
        <v>18</v>
      </c>
      <c r="C21" s="103" t="s">
        <v>19</v>
      </c>
      <c r="D21" s="41" t="s">
        <v>20</v>
      </c>
      <c r="E21" s="14">
        <v>0</v>
      </c>
      <c r="F21" s="14">
        <v>0</v>
      </c>
      <c r="G21" s="14">
        <v>0</v>
      </c>
      <c r="H21" s="14">
        <f>F21-G21</f>
        <v>0</v>
      </c>
      <c r="I21" s="49">
        <v>0</v>
      </c>
      <c r="J21" s="50" t="s">
        <v>64</v>
      </c>
    </row>
    <row r="22" spans="1:10" ht="30" customHeight="1" x14ac:dyDescent="0.25">
      <c r="A22" s="98"/>
      <c r="B22" s="101"/>
      <c r="C22" s="104"/>
      <c r="D22" s="41" t="s">
        <v>3</v>
      </c>
      <c r="E22" s="14">
        <v>482.6</v>
      </c>
      <c r="F22" s="14">
        <v>58.9</v>
      </c>
      <c r="G22" s="14">
        <v>0</v>
      </c>
      <c r="H22" s="14">
        <f>F22-G22</f>
        <v>58.9</v>
      </c>
      <c r="I22" s="49">
        <v>0</v>
      </c>
      <c r="J22" s="50" t="s">
        <v>64</v>
      </c>
    </row>
    <row r="23" spans="1:10" ht="18.75" customHeight="1" x14ac:dyDescent="0.25">
      <c r="A23" s="98"/>
      <c r="B23" s="101"/>
      <c r="C23" s="104"/>
      <c r="D23" s="41" t="s">
        <v>21</v>
      </c>
      <c r="E23" s="14">
        <v>85.2</v>
      </c>
      <c r="F23" s="14">
        <v>10.4</v>
      </c>
      <c r="G23" s="14">
        <v>0</v>
      </c>
      <c r="H23" s="14">
        <f>F23-G23</f>
        <v>10.4</v>
      </c>
      <c r="I23" s="49">
        <v>0</v>
      </c>
      <c r="J23" s="50" t="s">
        <v>64</v>
      </c>
    </row>
    <row r="24" spans="1:10" ht="28.5" customHeight="1" x14ac:dyDescent="0.25">
      <c r="A24" s="99"/>
      <c r="B24" s="102"/>
      <c r="C24" s="105"/>
      <c r="D24" s="38" t="s">
        <v>22</v>
      </c>
      <c r="E24" s="14">
        <v>0</v>
      </c>
      <c r="F24" s="14">
        <v>0</v>
      </c>
      <c r="G24" s="14">
        <v>0</v>
      </c>
      <c r="H24" s="14">
        <v>0</v>
      </c>
      <c r="I24" s="49">
        <v>0</v>
      </c>
      <c r="J24" s="50" t="s">
        <v>64</v>
      </c>
    </row>
    <row r="25" spans="1:10" ht="26.25" customHeight="1" x14ac:dyDescent="0.25">
      <c r="A25" s="88" t="s">
        <v>112</v>
      </c>
      <c r="B25" s="91" t="s">
        <v>176</v>
      </c>
      <c r="C25" s="88" t="s">
        <v>19</v>
      </c>
      <c r="D25" s="41" t="s">
        <v>20</v>
      </c>
      <c r="E25" s="14">
        <v>0</v>
      </c>
      <c r="F25" s="14">
        <v>0</v>
      </c>
      <c r="G25" s="14">
        <v>0</v>
      </c>
      <c r="H25" s="14">
        <f>F25-G25</f>
        <v>0</v>
      </c>
      <c r="I25" s="49">
        <v>0</v>
      </c>
      <c r="J25" s="15" t="s">
        <v>64</v>
      </c>
    </row>
    <row r="26" spans="1:10" ht="27.75" customHeight="1" x14ac:dyDescent="0.25">
      <c r="A26" s="89"/>
      <c r="B26" s="92"/>
      <c r="C26" s="89"/>
      <c r="D26" s="41" t="s">
        <v>3</v>
      </c>
      <c r="E26" s="14">
        <v>40</v>
      </c>
      <c r="F26" s="14">
        <v>0</v>
      </c>
      <c r="G26" s="14">
        <v>0</v>
      </c>
      <c r="H26" s="14">
        <f>F26-G26</f>
        <v>0</v>
      </c>
      <c r="I26" s="49">
        <v>0</v>
      </c>
      <c r="J26" s="110" t="s">
        <v>64</v>
      </c>
    </row>
    <row r="27" spans="1:10" ht="18.75" customHeight="1" x14ac:dyDescent="0.25">
      <c r="A27" s="89"/>
      <c r="B27" s="92"/>
      <c r="C27" s="89"/>
      <c r="D27" s="41" t="s">
        <v>21</v>
      </c>
      <c r="E27" s="14">
        <v>7</v>
      </c>
      <c r="F27" s="14">
        <v>0</v>
      </c>
      <c r="G27" s="14">
        <v>0</v>
      </c>
      <c r="H27" s="14">
        <f>F27-G27</f>
        <v>0</v>
      </c>
      <c r="I27" s="49">
        <v>0</v>
      </c>
      <c r="J27" s="111"/>
    </row>
    <row r="28" spans="1:10" ht="27" customHeight="1" x14ac:dyDescent="0.25">
      <c r="A28" s="90"/>
      <c r="B28" s="93"/>
      <c r="C28" s="90"/>
      <c r="D28" s="38" t="s">
        <v>22</v>
      </c>
      <c r="E28" s="14">
        <v>0</v>
      </c>
      <c r="F28" s="14">
        <v>0</v>
      </c>
      <c r="G28" s="14">
        <v>0</v>
      </c>
      <c r="H28" s="14">
        <v>0</v>
      </c>
      <c r="I28" s="49">
        <v>0</v>
      </c>
      <c r="J28" s="15" t="s">
        <v>64</v>
      </c>
    </row>
    <row r="29" spans="1:10" ht="24.75" customHeight="1" x14ac:dyDescent="0.25">
      <c r="A29" s="103" t="s">
        <v>117</v>
      </c>
      <c r="B29" s="120" t="s">
        <v>23</v>
      </c>
      <c r="C29" s="103" t="s">
        <v>19</v>
      </c>
      <c r="D29" s="41" t="s">
        <v>20</v>
      </c>
      <c r="E29" s="14">
        <v>0</v>
      </c>
      <c r="F29" s="14">
        <v>0</v>
      </c>
      <c r="G29" s="14">
        <v>0</v>
      </c>
      <c r="H29" s="14">
        <f>F29-G29</f>
        <v>0</v>
      </c>
      <c r="I29" s="49">
        <v>0</v>
      </c>
      <c r="J29" s="15" t="s">
        <v>64</v>
      </c>
    </row>
    <row r="30" spans="1:10" ht="24.75" customHeight="1" x14ac:dyDescent="0.25">
      <c r="A30" s="104"/>
      <c r="B30" s="121"/>
      <c r="C30" s="104"/>
      <c r="D30" s="41" t="s">
        <v>3</v>
      </c>
      <c r="E30" s="14">
        <v>108</v>
      </c>
      <c r="F30" s="14">
        <v>68</v>
      </c>
      <c r="G30" s="14">
        <v>0</v>
      </c>
      <c r="H30" s="14">
        <f>F30-G30</f>
        <v>68</v>
      </c>
      <c r="I30" s="49">
        <v>0</v>
      </c>
      <c r="J30" s="110" t="s">
        <v>64</v>
      </c>
    </row>
    <row r="31" spans="1:10" ht="19.5" customHeight="1" x14ac:dyDescent="0.25">
      <c r="A31" s="104"/>
      <c r="B31" s="121"/>
      <c r="C31" s="104"/>
      <c r="D31" s="41" t="s">
        <v>21</v>
      </c>
      <c r="E31" s="14">
        <v>19.100000000000001</v>
      </c>
      <c r="F31" s="14">
        <v>12</v>
      </c>
      <c r="G31" s="14">
        <v>0</v>
      </c>
      <c r="H31" s="14">
        <v>12</v>
      </c>
      <c r="I31" s="49">
        <v>0</v>
      </c>
      <c r="J31" s="111"/>
    </row>
    <row r="32" spans="1:10" ht="32.25" customHeight="1" x14ac:dyDescent="0.25">
      <c r="A32" s="105"/>
      <c r="B32" s="122"/>
      <c r="C32" s="105"/>
      <c r="D32" s="38" t="s">
        <v>22</v>
      </c>
      <c r="E32" s="14">
        <v>0</v>
      </c>
      <c r="F32" s="14">
        <v>0</v>
      </c>
      <c r="G32" s="14">
        <v>0</v>
      </c>
      <c r="H32" s="14">
        <v>0</v>
      </c>
      <c r="I32" s="49">
        <v>0</v>
      </c>
      <c r="J32" s="15" t="s">
        <v>64</v>
      </c>
    </row>
    <row r="33" spans="1:10" ht="23.25" customHeight="1" x14ac:dyDescent="0.25">
      <c r="A33" s="103" t="s">
        <v>177</v>
      </c>
      <c r="B33" s="120" t="s">
        <v>24</v>
      </c>
      <c r="C33" s="103" t="s">
        <v>19</v>
      </c>
      <c r="D33" s="41" t="s">
        <v>20</v>
      </c>
      <c r="E33" s="14">
        <v>0</v>
      </c>
      <c r="F33" s="14">
        <v>0</v>
      </c>
      <c r="G33" s="14">
        <v>0</v>
      </c>
      <c r="H33" s="14">
        <f t="shared" ref="H33:H43" si="0">F33-G33</f>
        <v>0</v>
      </c>
      <c r="I33" s="49">
        <v>0</v>
      </c>
      <c r="J33" s="15" t="s">
        <v>64</v>
      </c>
    </row>
    <row r="34" spans="1:10" ht="34.5" customHeight="1" x14ac:dyDescent="0.25">
      <c r="A34" s="104"/>
      <c r="B34" s="121"/>
      <c r="C34" s="104"/>
      <c r="D34" s="41" t="s">
        <v>3</v>
      </c>
      <c r="E34" s="225">
        <v>0</v>
      </c>
      <c r="F34" s="225">
        <v>0</v>
      </c>
      <c r="G34" s="225">
        <v>0</v>
      </c>
      <c r="H34" s="225">
        <v>0</v>
      </c>
      <c r="I34" s="226">
        <v>0</v>
      </c>
      <c r="J34" s="15" t="s">
        <v>64</v>
      </c>
    </row>
    <row r="35" spans="1:10" ht="25.5" customHeight="1" x14ac:dyDescent="0.25">
      <c r="A35" s="104"/>
      <c r="B35" s="121"/>
      <c r="C35" s="104"/>
      <c r="D35" s="41" t="s">
        <v>21</v>
      </c>
      <c r="E35" s="225">
        <f>25240.6-2765.3</f>
        <v>22475.3</v>
      </c>
      <c r="F35" s="225">
        <f>25240.6-2765.3</f>
        <v>22475.3</v>
      </c>
      <c r="G35" s="225">
        <v>16131.8</v>
      </c>
      <c r="H35" s="225">
        <f>F35-G35</f>
        <v>6343.5</v>
      </c>
      <c r="I35" s="226">
        <f>G35/F35*100</f>
        <v>71.77568263827402</v>
      </c>
      <c r="J35" s="15" t="s">
        <v>64</v>
      </c>
    </row>
    <row r="36" spans="1:10" ht="89.25" customHeight="1" x14ac:dyDescent="0.25">
      <c r="A36" s="105"/>
      <c r="B36" s="122"/>
      <c r="C36" s="105"/>
      <c r="D36" s="41" t="s">
        <v>22</v>
      </c>
      <c r="E36" s="14">
        <v>80</v>
      </c>
      <c r="F36" s="14">
        <v>80</v>
      </c>
      <c r="G36" s="14">
        <v>65.8</v>
      </c>
      <c r="H36" s="14">
        <f t="shared" si="0"/>
        <v>14.200000000000003</v>
      </c>
      <c r="I36" s="49">
        <f>G36/F36*100</f>
        <v>82.25</v>
      </c>
      <c r="J36" s="15" t="s">
        <v>64</v>
      </c>
    </row>
    <row r="37" spans="1:10" ht="30" customHeight="1" x14ac:dyDescent="0.25">
      <c r="A37" s="103" t="s">
        <v>178</v>
      </c>
      <c r="B37" s="120" t="s">
        <v>186</v>
      </c>
      <c r="C37" s="103" t="s">
        <v>19</v>
      </c>
      <c r="D37" s="41" t="s">
        <v>20</v>
      </c>
      <c r="E37" s="14">
        <v>8.8000000000000007</v>
      </c>
      <c r="F37" s="14">
        <v>8.8000000000000007</v>
      </c>
      <c r="G37" s="14">
        <v>8.8000000000000007</v>
      </c>
      <c r="H37" s="14">
        <f>F37-G37</f>
        <v>0</v>
      </c>
      <c r="I37" s="49">
        <f>G37/F37*100</f>
        <v>100</v>
      </c>
      <c r="J37" s="59" t="s">
        <v>194</v>
      </c>
    </row>
    <row r="38" spans="1:10" ht="26.25" customHeight="1" x14ac:dyDescent="0.25">
      <c r="A38" s="151"/>
      <c r="B38" s="227"/>
      <c r="C38" s="104"/>
      <c r="D38" s="41" t="s">
        <v>3</v>
      </c>
      <c r="E38" s="14">
        <v>0</v>
      </c>
      <c r="F38" s="14">
        <v>0</v>
      </c>
      <c r="G38" s="14">
        <v>0</v>
      </c>
      <c r="H38" s="14">
        <v>0</v>
      </c>
      <c r="I38" s="49">
        <v>0</v>
      </c>
      <c r="J38" s="15" t="s">
        <v>64</v>
      </c>
    </row>
    <row r="39" spans="1:10" ht="20.25" customHeight="1" x14ac:dyDescent="0.25">
      <c r="A39" s="151"/>
      <c r="B39" s="227"/>
      <c r="C39" s="104"/>
      <c r="D39" s="41" t="s">
        <v>21</v>
      </c>
      <c r="E39" s="14">
        <v>0</v>
      </c>
      <c r="F39" s="14">
        <v>0</v>
      </c>
      <c r="G39" s="14">
        <v>0</v>
      </c>
      <c r="H39" s="14">
        <v>0</v>
      </c>
      <c r="I39" s="49">
        <v>0</v>
      </c>
      <c r="J39" s="15" t="s">
        <v>64</v>
      </c>
    </row>
    <row r="40" spans="1:10" ht="42" customHeight="1" x14ac:dyDescent="0.25">
      <c r="A40" s="152"/>
      <c r="B40" s="228"/>
      <c r="C40" s="105"/>
      <c r="D40" s="41" t="s">
        <v>22</v>
      </c>
      <c r="E40" s="14">
        <v>0</v>
      </c>
      <c r="F40" s="14">
        <v>0</v>
      </c>
      <c r="G40" s="14">
        <v>0</v>
      </c>
      <c r="H40" s="14">
        <v>0</v>
      </c>
      <c r="I40" s="49">
        <v>0</v>
      </c>
      <c r="J40" s="15" t="s">
        <v>64</v>
      </c>
    </row>
    <row r="41" spans="1:10" ht="23.25" customHeight="1" x14ac:dyDescent="0.25">
      <c r="A41" s="229" t="s">
        <v>25</v>
      </c>
      <c r="B41" s="230"/>
      <c r="C41" s="231"/>
      <c r="D41" s="42" t="s">
        <v>20</v>
      </c>
      <c r="E41" s="16">
        <f>E21+E25+E29+E33+E37</f>
        <v>8.8000000000000007</v>
      </c>
      <c r="F41" s="16">
        <f>F21+F25+F29+F33+F37</f>
        <v>8.8000000000000007</v>
      </c>
      <c r="G41" s="16">
        <f>G21+G25+G29+G33+G37</f>
        <v>8.8000000000000007</v>
      </c>
      <c r="H41" s="16">
        <f t="shared" si="0"/>
        <v>0</v>
      </c>
      <c r="I41" s="51">
        <f>G41/F41*100</f>
        <v>100</v>
      </c>
      <c r="J41" s="15" t="s">
        <v>64</v>
      </c>
    </row>
    <row r="42" spans="1:10" ht="23.25" customHeight="1" x14ac:dyDescent="0.25">
      <c r="A42" s="232"/>
      <c r="B42" s="233"/>
      <c r="C42" s="234"/>
      <c r="D42" s="42" t="s">
        <v>3</v>
      </c>
      <c r="E42" s="16">
        <f t="shared" ref="E42:F42" si="1">E22+E26+E30+E34+E38</f>
        <v>630.6</v>
      </c>
      <c r="F42" s="16">
        <f t="shared" si="1"/>
        <v>126.9</v>
      </c>
      <c r="G42" s="16">
        <f t="shared" ref="G42" si="2">G22+G26+G30+G34+G38</f>
        <v>0</v>
      </c>
      <c r="H42" s="16">
        <f t="shared" si="0"/>
        <v>126.9</v>
      </c>
      <c r="I42" s="51">
        <f>G42/F42*100</f>
        <v>0</v>
      </c>
      <c r="J42" s="15" t="s">
        <v>64</v>
      </c>
    </row>
    <row r="43" spans="1:10" ht="19.5" customHeight="1" x14ac:dyDescent="0.25">
      <c r="A43" s="232"/>
      <c r="B43" s="233"/>
      <c r="C43" s="234"/>
      <c r="D43" s="42" t="s">
        <v>21</v>
      </c>
      <c r="E43" s="16">
        <f t="shared" ref="E43:F43" si="3">E23+E27+E31+E35+E39</f>
        <v>22586.6</v>
      </c>
      <c r="F43" s="16">
        <f t="shared" si="3"/>
        <v>22497.7</v>
      </c>
      <c r="G43" s="16">
        <f t="shared" ref="G43" si="4">G23+G27+G31+G35+G39</f>
        <v>16131.8</v>
      </c>
      <c r="H43" s="16">
        <f t="shared" si="0"/>
        <v>6365.9000000000015</v>
      </c>
      <c r="I43" s="51">
        <f>G43/F43*100</f>
        <v>71.704218653462348</v>
      </c>
      <c r="J43" s="15" t="s">
        <v>64</v>
      </c>
    </row>
    <row r="44" spans="1:10" ht="23.25" customHeight="1" x14ac:dyDescent="0.25">
      <c r="A44" s="232"/>
      <c r="B44" s="235"/>
      <c r="C44" s="234"/>
      <c r="D44" s="236" t="s">
        <v>22</v>
      </c>
      <c r="E44" s="16">
        <f t="shared" ref="E44:F44" si="5">E24+E28+E32+E36+E40</f>
        <v>80</v>
      </c>
      <c r="F44" s="16">
        <f t="shared" si="5"/>
        <v>80</v>
      </c>
      <c r="G44" s="16">
        <f t="shared" ref="G44" si="6">G24+G28+G32+G36+G40</f>
        <v>65.8</v>
      </c>
      <c r="H44" s="17">
        <f>H36</f>
        <v>14.200000000000003</v>
      </c>
      <c r="I44" s="52">
        <f>I36</f>
        <v>82.25</v>
      </c>
      <c r="J44" s="15" t="s">
        <v>64</v>
      </c>
    </row>
    <row r="45" spans="1:10" ht="17.25" customHeight="1" x14ac:dyDescent="0.25">
      <c r="A45" s="237" t="s">
        <v>26</v>
      </c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ht="27" customHeight="1" x14ac:dyDescent="0.25">
      <c r="A46" s="239" t="s">
        <v>121</v>
      </c>
      <c r="B46" s="103" t="s">
        <v>68</v>
      </c>
      <c r="C46" s="240" t="s">
        <v>19</v>
      </c>
      <c r="D46" s="41" t="s">
        <v>20</v>
      </c>
      <c r="E46" s="14">
        <v>0</v>
      </c>
      <c r="F46" s="14">
        <v>0</v>
      </c>
      <c r="G46" s="14">
        <v>0</v>
      </c>
      <c r="H46" s="14">
        <f t="shared" ref="H46" si="7">F46-G46</f>
        <v>0</v>
      </c>
      <c r="I46" s="14">
        <v>0</v>
      </c>
      <c r="J46" s="59" t="s">
        <v>64</v>
      </c>
    </row>
    <row r="47" spans="1:10" ht="25.5" customHeight="1" x14ac:dyDescent="0.25">
      <c r="A47" s="241"/>
      <c r="B47" s="151"/>
      <c r="C47" s="240"/>
      <c r="D47" s="41" t="s">
        <v>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59" t="s">
        <v>64</v>
      </c>
    </row>
    <row r="48" spans="1:10" ht="16.5" customHeight="1" x14ac:dyDescent="0.25">
      <c r="A48" s="241"/>
      <c r="B48" s="151"/>
      <c r="C48" s="240"/>
      <c r="D48" s="41" t="s">
        <v>21</v>
      </c>
      <c r="E48" s="14">
        <v>0</v>
      </c>
      <c r="F48" s="14">
        <v>0</v>
      </c>
      <c r="G48" s="14">
        <v>0</v>
      </c>
      <c r="H48" s="14">
        <f t="shared" ref="H48" si="8">F48-G48</f>
        <v>0</v>
      </c>
      <c r="I48" s="14">
        <v>0</v>
      </c>
      <c r="J48" s="59" t="s">
        <v>64</v>
      </c>
    </row>
    <row r="49" spans="1:10" ht="27.75" customHeight="1" x14ac:dyDescent="0.25">
      <c r="A49" s="242"/>
      <c r="B49" s="152"/>
      <c r="C49" s="240"/>
      <c r="D49" s="37" t="s">
        <v>22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59" t="s">
        <v>64</v>
      </c>
    </row>
    <row r="50" spans="1:10" ht="24.75" customHeight="1" x14ac:dyDescent="0.25">
      <c r="A50" s="239" t="s">
        <v>124</v>
      </c>
      <c r="B50" s="103" t="s">
        <v>67</v>
      </c>
      <c r="C50" s="240" t="s">
        <v>19</v>
      </c>
      <c r="D50" s="41" t="s">
        <v>20</v>
      </c>
      <c r="E50" s="14">
        <v>0</v>
      </c>
      <c r="F50" s="14">
        <v>0</v>
      </c>
      <c r="G50" s="14">
        <v>0</v>
      </c>
      <c r="H50" s="14">
        <f t="shared" ref="H50" si="9">F50-G50</f>
        <v>0</v>
      </c>
      <c r="I50" s="14">
        <v>0</v>
      </c>
      <c r="J50" s="59" t="s">
        <v>64</v>
      </c>
    </row>
    <row r="51" spans="1:10" ht="29.25" customHeight="1" x14ac:dyDescent="0.25">
      <c r="A51" s="243"/>
      <c r="B51" s="151"/>
      <c r="C51" s="240"/>
      <c r="D51" s="41" t="s">
        <v>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59" t="s">
        <v>64</v>
      </c>
    </row>
    <row r="52" spans="1:10" ht="14.25" customHeight="1" x14ac:dyDescent="0.25">
      <c r="A52" s="243"/>
      <c r="B52" s="151"/>
      <c r="C52" s="240"/>
      <c r="D52" s="41" t="s">
        <v>21</v>
      </c>
      <c r="E52" s="14">
        <v>0</v>
      </c>
      <c r="F52" s="14">
        <v>0</v>
      </c>
      <c r="G52" s="14">
        <v>0</v>
      </c>
      <c r="H52" s="14">
        <f t="shared" ref="H52" si="10">F52-G52</f>
        <v>0</v>
      </c>
      <c r="I52" s="14">
        <v>0</v>
      </c>
      <c r="J52" s="59" t="s">
        <v>64</v>
      </c>
    </row>
    <row r="53" spans="1:10" ht="29.25" customHeight="1" x14ac:dyDescent="0.25">
      <c r="A53" s="244"/>
      <c r="B53" s="152"/>
      <c r="C53" s="240"/>
      <c r="D53" s="37" t="s">
        <v>22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59" t="s">
        <v>64</v>
      </c>
    </row>
    <row r="54" spans="1:10" ht="36" customHeight="1" x14ac:dyDescent="0.25">
      <c r="A54" s="103" t="s">
        <v>126</v>
      </c>
      <c r="B54" s="245" t="s">
        <v>27</v>
      </c>
      <c r="C54" s="103" t="s">
        <v>19</v>
      </c>
      <c r="D54" s="41" t="s">
        <v>20</v>
      </c>
      <c r="E54" s="14">
        <v>0</v>
      </c>
      <c r="F54" s="14">
        <v>0</v>
      </c>
      <c r="G54" s="14">
        <v>0</v>
      </c>
      <c r="H54" s="14">
        <f>F54-G54</f>
        <v>0</v>
      </c>
      <c r="I54" s="14">
        <v>0</v>
      </c>
      <c r="J54" s="59" t="s">
        <v>64</v>
      </c>
    </row>
    <row r="55" spans="1:10" ht="44.25" customHeight="1" x14ac:dyDescent="0.25">
      <c r="A55" s="137"/>
      <c r="B55" s="246"/>
      <c r="C55" s="104"/>
      <c r="D55" s="41" t="s">
        <v>3</v>
      </c>
      <c r="E55" s="14">
        <v>0</v>
      </c>
      <c r="F55" s="14">
        <v>0</v>
      </c>
      <c r="G55" s="14">
        <v>0</v>
      </c>
      <c r="H55" s="14">
        <f>F55-G55</f>
        <v>0</v>
      </c>
      <c r="I55" s="14">
        <v>0</v>
      </c>
      <c r="J55" s="59" t="s">
        <v>64</v>
      </c>
    </row>
    <row r="56" spans="1:10" ht="21.75" customHeight="1" x14ac:dyDescent="0.25">
      <c r="A56" s="137"/>
      <c r="B56" s="246"/>
      <c r="C56" s="104"/>
      <c r="D56" s="41" t="s">
        <v>21</v>
      </c>
      <c r="E56" s="14">
        <v>16051.7</v>
      </c>
      <c r="F56" s="14">
        <v>16051.7</v>
      </c>
      <c r="G56" s="14">
        <v>11566.6</v>
      </c>
      <c r="H56" s="14">
        <f>F56-G56</f>
        <v>4485.1000000000004</v>
      </c>
      <c r="I56" s="14">
        <f>G56/F56*100</f>
        <v>72.05841125862058</v>
      </c>
      <c r="J56" s="59" t="s">
        <v>64</v>
      </c>
    </row>
    <row r="57" spans="1:10" ht="52.5" customHeight="1" x14ac:dyDescent="0.25">
      <c r="A57" s="138"/>
      <c r="B57" s="247"/>
      <c r="C57" s="105"/>
      <c r="D57" s="37" t="s">
        <v>22</v>
      </c>
      <c r="E57" s="14">
        <v>530</v>
      </c>
      <c r="F57" s="14">
        <f>E57</f>
        <v>530</v>
      </c>
      <c r="G57" s="14">
        <v>353.5</v>
      </c>
      <c r="H57" s="14">
        <f>F57-G57</f>
        <v>176.5</v>
      </c>
      <c r="I57" s="14">
        <f>G57/F57*100</f>
        <v>66.698113207547166</v>
      </c>
      <c r="J57" s="59" t="s">
        <v>64</v>
      </c>
    </row>
    <row r="58" spans="1:10" ht="28.5" customHeight="1" x14ac:dyDescent="0.25">
      <c r="A58" s="248" t="s">
        <v>28</v>
      </c>
      <c r="B58" s="235"/>
      <c r="C58" s="234"/>
      <c r="D58" s="249" t="s">
        <v>20</v>
      </c>
      <c r="E58" s="250">
        <f>E46+E50+E54</f>
        <v>0</v>
      </c>
      <c r="F58" s="250">
        <f t="shared" ref="F58:G58" si="11">F46+F50+F54</f>
        <v>0</v>
      </c>
      <c r="G58" s="250">
        <f t="shared" si="11"/>
        <v>0</v>
      </c>
      <c r="H58" s="16">
        <f t="shared" ref="H58:H59" si="12">F58-G58</f>
        <v>0</v>
      </c>
      <c r="I58" s="51">
        <v>0</v>
      </c>
      <c r="J58" s="15" t="s">
        <v>64</v>
      </c>
    </row>
    <row r="59" spans="1:10" ht="43.5" customHeight="1" x14ac:dyDescent="0.25">
      <c r="A59" s="232"/>
      <c r="B59" s="233"/>
      <c r="C59" s="234"/>
      <c r="D59" s="42" t="s">
        <v>3</v>
      </c>
      <c r="E59" s="250">
        <f t="shared" ref="E59:E61" si="13">E47+E51+E55</f>
        <v>0</v>
      </c>
      <c r="F59" s="250">
        <f t="shared" ref="F59:G59" si="14">F47+F51+F55</f>
        <v>0</v>
      </c>
      <c r="G59" s="250">
        <f t="shared" si="14"/>
        <v>0</v>
      </c>
      <c r="H59" s="16">
        <f t="shared" si="12"/>
        <v>0</v>
      </c>
      <c r="I59" s="51">
        <v>0</v>
      </c>
      <c r="J59" s="15" t="s">
        <v>64</v>
      </c>
    </row>
    <row r="60" spans="1:10" ht="24.75" customHeight="1" x14ac:dyDescent="0.25">
      <c r="A60" s="232"/>
      <c r="B60" s="233"/>
      <c r="C60" s="234"/>
      <c r="D60" s="42" t="s">
        <v>21</v>
      </c>
      <c r="E60" s="250">
        <f t="shared" si="13"/>
        <v>16051.7</v>
      </c>
      <c r="F60" s="250">
        <f t="shared" ref="F60:G60" si="15">F48+F52+F56</f>
        <v>16051.7</v>
      </c>
      <c r="G60" s="250">
        <f t="shared" si="15"/>
        <v>11566.6</v>
      </c>
      <c r="H60" s="16">
        <f>F60-G60</f>
        <v>4485.1000000000004</v>
      </c>
      <c r="I60" s="51">
        <f>G60/F60*100</f>
        <v>72.05841125862058</v>
      </c>
      <c r="J60" s="15" t="s">
        <v>64</v>
      </c>
    </row>
    <row r="61" spans="1:10" ht="48.75" customHeight="1" x14ac:dyDescent="0.25">
      <c r="A61" s="232"/>
      <c r="B61" s="235"/>
      <c r="C61" s="234"/>
      <c r="D61" s="251" t="s">
        <v>22</v>
      </c>
      <c r="E61" s="250">
        <f t="shared" si="13"/>
        <v>530</v>
      </c>
      <c r="F61" s="250">
        <f t="shared" ref="F61:G61" si="16">F49+F53+F57</f>
        <v>530</v>
      </c>
      <c r="G61" s="250">
        <f t="shared" si="16"/>
        <v>353.5</v>
      </c>
      <c r="H61" s="17">
        <f>F61-G61</f>
        <v>176.5</v>
      </c>
      <c r="I61" s="52">
        <f>G61/F61*100</f>
        <v>66.698113207547166</v>
      </c>
      <c r="J61" s="15" t="s">
        <v>64</v>
      </c>
    </row>
    <row r="62" spans="1:10" ht="27.75" customHeight="1" x14ac:dyDescent="0.25">
      <c r="A62" s="252" t="s">
        <v>29</v>
      </c>
      <c r="B62" s="253"/>
      <c r="C62" s="253"/>
      <c r="D62" s="253"/>
      <c r="E62" s="253"/>
      <c r="F62" s="253"/>
      <c r="G62" s="253"/>
      <c r="H62" s="253"/>
      <c r="I62" s="253"/>
      <c r="J62" s="254"/>
    </row>
    <row r="63" spans="1:10" ht="24.75" customHeight="1" x14ac:dyDescent="0.25">
      <c r="A63" s="255" t="s">
        <v>136</v>
      </c>
      <c r="B63" s="88" t="s">
        <v>30</v>
      </c>
      <c r="C63" s="88" t="s">
        <v>19</v>
      </c>
      <c r="D63" s="41" t="s">
        <v>20</v>
      </c>
      <c r="E63" s="14">
        <v>0</v>
      </c>
      <c r="F63" s="14">
        <v>0</v>
      </c>
      <c r="G63" s="14">
        <v>0</v>
      </c>
      <c r="H63" s="14">
        <f>F63-G63</f>
        <v>0</v>
      </c>
      <c r="I63" s="49">
        <v>0</v>
      </c>
      <c r="J63" s="15" t="s">
        <v>64</v>
      </c>
    </row>
    <row r="64" spans="1:10" ht="30.75" customHeight="1" x14ac:dyDescent="0.25">
      <c r="A64" s="255"/>
      <c r="B64" s="256"/>
      <c r="C64" s="89"/>
      <c r="D64" s="41" t="s">
        <v>3</v>
      </c>
      <c r="E64" s="14">
        <v>0</v>
      </c>
      <c r="F64" s="14">
        <v>0</v>
      </c>
      <c r="G64" s="14">
        <v>0</v>
      </c>
      <c r="H64" s="14">
        <v>0</v>
      </c>
      <c r="I64" s="49">
        <v>0</v>
      </c>
      <c r="J64" s="15" t="s">
        <v>64</v>
      </c>
    </row>
    <row r="65" spans="1:10" ht="18.75" customHeight="1" x14ac:dyDescent="0.25">
      <c r="A65" s="255"/>
      <c r="B65" s="256"/>
      <c r="C65" s="89"/>
      <c r="D65" s="41" t="s">
        <v>21</v>
      </c>
      <c r="E65" s="14">
        <v>0</v>
      </c>
      <c r="F65" s="14">
        <v>0</v>
      </c>
      <c r="G65" s="14">
        <v>0</v>
      </c>
      <c r="H65" s="14">
        <f>F65-G65</f>
        <v>0</v>
      </c>
      <c r="I65" s="49">
        <v>0</v>
      </c>
      <c r="J65" s="15" t="s">
        <v>64</v>
      </c>
    </row>
    <row r="66" spans="1:10" ht="53.25" customHeight="1" x14ac:dyDescent="0.25">
      <c r="A66" s="255"/>
      <c r="B66" s="257"/>
      <c r="C66" s="90"/>
      <c r="D66" s="258" t="s">
        <v>22</v>
      </c>
      <c r="E66" s="14">
        <v>0</v>
      </c>
      <c r="F66" s="14">
        <v>0</v>
      </c>
      <c r="G66" s="14">
        <v>0</v>
      </c>
      <c r="H66" s="14">
        <v>0</v>
      </c>
      <c r="I66" s="49">
        <v>0</v>
      </c>
      <c r="J66" s="15" t="s">
        <v>64</v>
      </c>
    </row>
    <row r="67" spans="1:10" ht="33.75" customHeight="1" x14ac:dyDescent="0.25">
      <c r="A67" s="229" t="s">
        <v>31</v>
      </c>
      <c r="B67" s="230"/>
      <c r="C67" s="231"/>
      <c r="D67" s="42" t="s">
        <v>20</v>
      </c>
      <c r="E67" s="16">
        <v>0</v>
      </c>
      <c r="F67" s="16">
        <v>0</v>
      </c>
      <c r="G67" s="16">
        <v>0</v>
      </c>
      <c r="H67" s="16">
        <f>F67-G67</f>
        <v>0</v>
      </c>
      <c r="I67" s="51">
        <v>0</v>
      </c>
      <c r="J67" s="15" t="s">
        <v>64</v>
      </c>
    </row>
    <row r="68" spans="1:10" ht="40.5" customHeight="1" x14ac:dyDescent="0.25">
      <c r="A68" s="232"/>
      <c r="B68" s="235"/>
      <c r="C68" s="234"/>
      <c r="D68" s="42" t="s">
        <v>3</v>
      </c>
      <c r="E68" s="16">
        <v>0</v>
      </c>
      <c r="F68" s="16">
        <v>0</v>
      </c>
      <c r="G68" s="16">
        <f>E68-F68</f>
        <v>0</v>
      </c>
      <c r="H68" s="16">
        <v>0</v>
      </c>
      <c r="I68" s="259">
        <v>0</v>
      </c>
      <c r="J68" s="15" t="s">
        <v>64</v>
      </c>
    </row>
    <row r="69" spans="1:10" ht="30" customHeight="1" x14ac:dyDescent="0.25">
      <c r="A69" s="232"/>
      <c r="B69" s="235"/>
      <c r="C69" s="234"/>
      <c r="D69" s="42" t="s">
        <v>21</v>
      </c>
      <c r="E69" s="16">
        <v>0</v>
      </c>
      <c r="F69" s="16">
        <f>F65</f>
        <v>0</v>
      </c>
      <c r="G69" s="16">
        <f>G65</f>
        <v>0</v>
      </c>
      <c r="H69" s="16">
        <f>H65</f>
        <v>0</v>
      </c>
      <c r="I69" s="51">
        <v>0</v>
      </c>
      <c r="J69" s="15" t="s">
        <v>64</v>
      </c>
    </row>
    <row r="70" spans="1:10" ht="37.5" customHeight="1" x14ac:dyDescent="0.25">
      <c r="A70" s="260"/>
      <c r="B70" s="261"/>
      <c r="C70" s="262"/>
      <c r="D70" s="263" t="s">
        <v>22</v>
      </c>
      <c r="E70" s="16">
        <v>0</v>
      </c>
      <c r="F70" s="16">
        <v>0</v>
      </c>
      <c r="G70" s="16">
        <f>G66</f>
        <v>0</v>
      </c>
      <c r="H70" s="16">
        <f>F70-G70</f>
        <v>0</v>
      </c>
      <c r="I70" s="51">
        <v>0</v>
      </c>
      <c r="J70" s="15" t="s">
        <v>64</v>
      </c>
    </row>
    <row r="71" spans="1:10" ht="35.25" customHeight="1" x14ac:dyDescent="0.25">
      <c r="A71" s="264" t="s">
        <v>32</v>
      </c>
      <c r="B71" s="265"/>
      <c r="C71" s="265"/>
      <c r="D71" s="265"/>
      <c r="E71" s="265"/>
      <c r="F71" s="265"/>
      <c r="G71" s="265"/>
      <c r="H71" s="265"/>
      <c r="I71" s="265"/>
      <c r="J71" s="266"/>
    </row>
    <row r="72" spans="1:10" ht="26.25" customHeight="1" x14ac:dyDescent="0.25">
      <c r="A72" s="267" t="s">
        <v>179</v>
      </c>
      <c r="B72" s="103" t="s">
        <v>33</v>
      </c>
      <c r="C72" s="103" t="s">
        <v>19</v>
      </c>
      <c r="D72" s="41" t="s">
        <v>20</v>
      </c>
      <c r="E72" s="14">
        <v>0</v>
      </c>
      <c r="F72" s="14">
        <v>0</v>
      </c>
      <c r="G72" s="14">
        <v>0</v>
      </c>
      <c r="H72" s="14">
        <f>F72-G72</f>
        <v>0</v>
      </c>
      <c r="I72" s="49">
        <v>0</v>
      </c>
      <c r="J72" s="15" t="s">
        <v>64</v>
      </c>
    </row>
    <row r="73" spans="1:10" ht="27.75" customHeight="1" x14ac:dyDescent="0.25">
      <c r="A73" s="104"/>
      <c r="B73" s="104"/>
      <c r="C73" s="104"/>
      <c r="D73" s="41" t="s">
        <v>3</v>
      </c>
      <c r="E73" s="14">
        <v>0</v>
      </c>
      <c r="F73" s="14">
        <v>0</v>
      </c>
      <c r="G73" s="14">
        <v>0</v>
      </c>
      <c r="H73" s="14">
        <f t="shared" ref="H73:H99" si="17">F73-G73</f>
        <v>0</v>
      </c>
      <c r="I73" s="49">
        <v>0</v>
      </c>
      <c r="J73" s="15" t="s">
        <v>64</v>
      </c>
    </row>
    <row r="74" spans="1:10" ht="409.5" customHeight="1" x14ac:dyDescent="0.25">
      <c r="A74" s="104"/>
      <c r="B74" s="104"/>
      <c r="C74" s="104"/>
      <c r="D74" s="41" t="s">
        <v>21</v>
      </c>
      <c r="E74" s="14">
        <v>5720</v>
      </c>
      <c r="F74" s="14">
        <v>5657.5</v>
      </c>
      <c r="G74" s="14">
        <v>3260.1</v>
      </c>
      <c r="H74" s="14">
        <f t="shared" si="17"/>
        <v>2397.4</v>
      </c>
      <c r="I74" s="49">
        <f>G74/F74*100</f>
        <v>57.624392399469727</v>
      </c>
      <c r="J74" s="59" t="s">
        <v>193</v>
      </c>
    </row>
    <row r="75" spans="1:10" ht="35.25" customHeight="1" x14ac:dyDescent="0.25">
      <c r="A75" s="105"/>
      <c r="B75" s="105"/>
      <c r="C75" s="105"/>
      <c r="D75" s="37" t="s">
        <v>22</v>
      </c>
      <c r="E75" s="14">
        <v>0</v>
      </c>
      <c r="F75" s="14">
        <v>0</v>
      </c>
      <c r="G75" s="14">
        <v>0</v>
      </c>
      <c r="H75" s="14">
        <f t="shared" si="17"/>
        <v>0</v>
      </c>
      <c r="I75" s="49">
        <v>0</v>
      </c>
      <c r="J75" s="15" t="s">
        <v>64</v>
      </c>
    </row>
    <row r="76" spans="1:10" ht="28.5" customHeight="1" x14ac:dyDescent="0.25">
      <c r="A76" s="103" t="s">
        <v>180</v>
      </c>
      <c r="B76" s="103" t="s">
        <v>34</v>
      </c>
      <c r="C76" s="103" t="s">
        <v>19</v>
      </c>
      <c r="D76" s="41" t="s">
        <v>20</v>
      </c>
      <c r="E76" s="14">
        <v>0</v>
      </c>
      <c r="F76" s="14">
        <v>0</v>
      </c>
      <c r="G76" s="14">
        <v>0</v>
      </c>
      <c r="H76" s="14">
        <f t="shared" si="17"/>
        <v>0</v>
      </c>
      <c r="I76" s="49">
        <v>0</v>
      </c>
      <c r="J76" s="15" t="s">
        <v>64</v>
      </c>
    </row>
    <row r="77" spans="1:10" ht="31.5" customHeight="1" x14ac:dyDescent="0.25">
      <c r="A77" s="137"/>
      <c r="B77" s="137"/>
      <c r="C77" s="137"/>
      <c r="D77" s="41" t="s">
        <v>3</v>
      </c>
      <c r="E77" s="14">
        <v>0</v>
      </c>
      <c r="F77" s="14">
        <v>0</v>
      </c>
      <c r="G77" s="14">
        <v>0</v>
      </c>
      <c r="H77" s="14">
        <f t="shared" si="17"/>
        <v>0</v>
      </c>
      <c r="I77" s="49">
        <v>0</v>
      </c>
      <c r="J77" s="15" t="s">
        <v>64</v>
      </c>
    </row>
    <row r="78" spans="1:10" ht="21" customHeight="1" x14ac:dyDescent="0.25">
      <c r="A78" s="137"/>
      <c r="B78" s="137"/>
      <c r="C78" s="137"/>
      <c r="D78" s="41" t="s">
        <v>21</v>
      </c>
      <c r="E78" s="14">
        <v>4300</v>
      </c>
      <c r="F78" s="14">
        <v>4300</v>
      </c>
      <c r="G78" s="14">
        <v>2577.4</v>
      </c>
      <c r="H78" s="14">
        <f t="shared" si="17"/>
        <v>1722.6</v>
      </c>
      <c r="I78" s="49">
        <f>G78/F78*100</f>
        <v>59.939534883720938</v>
      </c>
      <c r="J78" s="15" t="s">
        <v>64</v>
      </c>
    </row>
    <row r="79" spans="1:10" ht="28.5" customHeight="1" x14ac:dyDescent="0.25">
      <c r="A79" s="138"/>
      <c r="B79" s="138"/>
      <c r="C79" s="138"/>
      <c r="D79" s="37" t="s">
        <v>22</v>
      </c>
      <c r="E79" s="14">
        <v>0</v>
      </c>
      <c r="F79" s="14">
        <v>0</v>
      </c>
      <c r="G79" s="14">
        <v>0</v>
      </c>
      <c r="H79" s="14">
        <f t="shared" si="17"/>
        <v>0</v>
      </c>
      <c r="I79" s="49">
        <v>0</v>
      </c>
      <c r="J79" s="15" t="s">
        <v>64</v>
      </c>
    </row>
    <row r="80" spans="1:10" ht="24" customHeight="1" x14ac:dyDescent="0.25">
      <c r="A80" s="103" t="s">
        <v>181</v>
      </c>
      <c r="B80" s="88" t="s">
        <v>76</v>
      </c>
      <c r="C80" s="103" t="s">
        <v>19</v>
      </c>
      <c r="D80" s="41" t="s">
        <v>20</v>
      </c>
      <c r="E80" s="14">
        <v>0</v>
      </c>
      <c r="F80" s="14">
        <v>0</v>
      </c>
      <c r="G80" s="14">
        <v>0</v>
      </c>
      <c r="H80" s="14">
        <f t="shared" si="17"/>
        <v>0</v>
      </c>
      <c r="I80" s="49">
        <v>0</v>
      </c>
      <c r="J80" s="15"/>
    </row>
    <row r="81" spans="1:10" ht="28.5" customHeight="1" x14ac:dyDescent="0.25">
      <c r="A81" s="268"/>
      <c r="B81" s="269"/>
      <c r="C81" s="137"/>
      <c r="D81" s="41" t="s">
        <v>3</v>
      </c>
      <c r="E81" s="14">
        <v>0</v>
      </c>
      <c r="F81" s="14">
        <v>0</v>
      </c>
      <c r="G81" s="14">
        <v>0</v>
      </c>
      <c r="H81" s="14">
        <f t="shared" si="17"/>
        <v>0</v>
      </c>
      <c r="I81" s="49">
        <v>0</v>
      </c>
      <c r="J81" s="15"/>
    </row>
    <row r="82" spans="1:10" ht="21" customHeight="1" x14ac:dyDescent="0.25">
      <c r="A82" s="268"/>
      <c r="B82" s="269"/>
      <c r="C82" s="137"/>
      <c r="D82" s="41" t="s">
        <v>21</v>
      </c>
      <c r="E82" s="14">
        <v>0</v>
      </c>
      <c r="F82" s="14">
        <v>0</v>
      </c>
      <c r="G82" s="14">
        <v>0</v>
      </c>
      <c r="H82" s="14">
        <f t="shared" si="17"/>
        <v>0</v>
      </c>
      <c r="I82" s="49">
        <v>0</v>
      </c>
      <c r="J82" s="15"/>
    </row>
    <row r="83" spans="1:10" ht="33.75" customHeight="1" x14ac:dyDescent="0.25">
      <c r="A83" s="270"/>
      <c r="B83" s="271"/>
      <c r="C83" s="138"/>
      <c r="D83" s="37" t="s">
        <v>22</v>
      </c>
      <c r="E83" s="14">
        <v>0</v>
      </c>
      <c r="F83" s="14">
        <v>0</v>
      </c>
      <c r="G83" s="14">
        <v>0</v>
      </c>
      <c r="H83" s="14">
        <f t="shared" si="17"/>
        <v>0</v>
      </c>
      <c r="I83" s="49">
        <v>0</v>
      </c>
      <c r="J83" s="15"/>
    </row>
    <row r="84" spans="1:10" ht="27" customHeight="1" x14ac:dyDescent="0.25">
      <c r="A84" s="103" t="s">
        <v>182</v>
      </c>
      <c r="B84" s="103" t="s">
        <v>35</v>
      </c>
      <c r="C84" s="103" t="s">
        <v>19</v>
      </c>
      <c r="D84" s="41" t="s">
        <v>20</v>
      </c>
      <c r="E84" s="14">
        <v>0</v>
      </c>
      <c r="F84" s="14">
        <v>0</v>
      </c>
      <c r="G84" s="14">
        <v>0</v>
      </c>
      <c r="H84" s="14">
        <f t="shared" si="17"/>
        <v>0</v>
      </c>
      <c r="I84" s="49">
        <v>0</v>
      </c>
      <c r="J84" s="15" t="s">
        <v>64</v>
      </c>
    </row>
    <row r="85" spans="1:10" ht="47.25" customHeight="1" x14ac:dyDescent="0.25">
      <c r="A85" s="137"/>
      <c r="B85" s="137"/>
      <c r="C85" s="137"/>
      <c r="D85" s="41" t="s">
        <v>3</v>
      </c>
      <c r="E85" s="225">
        <v>0</v>
      </c>
      <c r="F85" s="225">
        <v>0</v>
      </c>
      <c r="G85" s="225">
        <v>0</v>
      </c>
      <c r="H85" s="225">
        <v>0</v>
      </c>
      <c r="I85" s="226">
        <v>0</v>
      </c>
      <c r="J85" s="15" t="s">
        <v>64</v>
      </c>
    </row>
    <row r="86" spans="1:10" x14ac:dyDescent="0.25">
      <c r="A86" s="137"/>
      <c r="B86" s="137"/>
      <c r="C86" s="137"/>
      <c r="D86" s="41" t="s">
        <v>21</v>
      </c>
      <c r="E86" s="225">
        <f>64745.4+1065.1+200-3888.1-893.1</f>
        <v>61229.3</v>
      </c>
      <c r="F86" s="225">
        <f>64745.4+1065.1+200-3888.1-893.1</f>
        <v>61229.3</v>
      </c>
      <c r="G86" s="225">
        <v>46460.800000000003</v>
      </c>
      <c r="H86" s="225">
        <f t="shared" si="17"/>
        <v>14768.5</v>
      </c>
      <c r="I86" s="226">
        <f>G86/F86*100</f>
        <v>75.880011693747932</v>
      </c>
      <c r="J86" s="15" t="s">
        <v>64</v>
      </c>
    </row>
    <row r="87" spans="1:10" ht="115.5" customHeight="1" x14ac:dyDescent="0.25">
      <c r="A87" s="138"/>
      <c r="B87" s="138"/>
      <c r="C87" s="138"/>
      <c r="D87" s="37" t="s">
        <v>22</v>
      </c>
      <c r="E87" s="14">
        <f>11264+603-80</f>
        <v>11787</v>
      </c>
      <c r="F87" s="14">
        <f>11264+603-80</f>
        <v>11787</v>
      </c>
      <c r="G87" s="14">
        <f>6369.6+383.3</f>
        <v>6752.9000000000005</v>
      </c>
      <c r="H87" s="14">
        <f t="shared" si="17"/>
        <v>5034.0999999999995</v>
      </c>
      <c r="I87" s="49">
        <f>G87/F87*100</f>
        <v>57.291083396962762</v>
      </c>
      <c r="J87" s="15" t="s">
        <v>64</v>
      </c>
    </row>
    <row r="88" spans="1:10" ht="22.5" customHeight="1" x14ac:dyDescent="0.25">
      <c r="A88" s="103" t="s">
        <v>183</v>
      </c>
      <c r="B88" s="103" t="s">
        <v>87</v>
      </c>
      <c r="C88" s="103" t="s">
        <v>19</v>
      </c>
      <c r="D88" s="41" t="s">
        <v>20</v>
      </c>
      <c r="E88" s="14">
        <v>0</v>
      </c>
      <c r="F88" s="14">
        <v>0</v>
      </c>
      <c r="G88" s="14">
        <v>0</v>
      </c>
      <c r="H88" s="14">
        <f t="shared" si="17"/>
        <v>0</v>
      </c>
      <c r="I88" s="49">
        <v>0</v>
      </c>
      <c r="J88" s="15" t="s">
        <v>64</v>
      </c>
    </row>
    <row r="89" spans="1:10" ht="28.5" customHeight="1" x14ac:dyDescent="0.25">
      <c r="A89" s="268"/>
      <c r="B89" s="268"/>
      <c r="C89" s="268"/>
      <c r="D89" s="41" t="s">
        <v>3</v>
      </c>
      <c r="E89" s="14">
        <v>0</v>
      </c>
      <c r="F89" s="14">
        <v>0</v>
      </c>
      <c r="G89" s="14">
        <v>0</v>
      </c>
      <c r="H89" s="14">
        <f t="shared" si="17"/>
        <v>0</v>
      </c>
      <c r="I89" s="49">
        <v>0</v>
      </c>
      <c r="J89" s="15" t="s">
        <v>64</v>
      </c>
    </row>
    <row r="90" spans="1:10" ht="27.75" customHeight="1" x14ac:dyDescent="0.25">
      <c r="A90" s="268"/>
      <c r="B90" s="268"/>
      <c r="C90" s="268"/>
      <c r="D90" s="41" t="s">
        <v>21</v>
      </c>
      <c r="E90" s="14">
        <v>99.1</v>
      </c>
      <c r="F90" s="14">
        <v>99.1</v>
      </c>
      <c r="G90" s="14">
        <v>99.1</v>
      </c>
      <c r="H90" s="14">
        <f t="shared" si="17"/>
        <v>0</v>
      </c>
      <c r="I90" s="49">
        <f>G90/F90*100</f>
        <v>100</v>
      </c>
      <c r="J90" s="15" t="s">
        <v>192</v>
      </c>
    </row>
    <row r="91" spans="1:10" ht="30.75" customHeight="1" x14ac:dyDescent="0.25">
      <c r="A91" s="270"/>
      <c r="B91" s="270"/>
      <c r="C91" s="270"/>
      <c r="D91" s="37" t="s">
        <v>22</v>
      </c>
      <c r="E91" s="14">
        <v>0</v>
      </c>
      <c r="F91" s="14">
        <v>0</v>
      </c>
      <c r="G91" s="14">
        <v>0</v>
      </c>
      <c r="H91" s="14">
        <f t="shared" si="17"/>
        <v>0</v>
      </c>
      <c r="I91" s="49">
        <v>0</v>
      </c>
      <c r="J91" s="15" t="s">
        <v>64</v>
      </c>
    </row>
    <row r="92" spans="1:10" ht="30.75" customHeight="1" x14ac:dyDescent="0.25">
      <c r="A92" s="103" t="s">
        <v>187</v>
      </c>
      <c r="B92" s="103" t="s">
        <v>188</v>
      </c>
      <c r="C92" s="103" t="s">
        <v>19</v>
      </c>
      <c r="D92" s="41" t="s">
        <v>20</v>
      </c>
      <c r="E92" s="14">
        <v>0</v>
      </c>
      <c r="F92" s="14">
        <v>0</v>
      </c>
      <c r="G92" s="14">
        <v>0</v>
      </c>
      <c r="H92" s="14">
        <f t="shared" si="17"/>
        <v>0</v>
      </c>
      <c r="I92" s="49">
        <v>0</v>
      </c>
      <c r="J92" s="15" t="s">
        <v>64</v>
      </c>
    </row>
    <row r="93" spans="1:10" ht="30.75" customHeight="1" x14ac:dyDescent="0.25">
      <c r="A93" s="268"/>
      <c r="B93" s="137"/>
      <c r="C93" s="268"/>
      <c r="D93" s="41" t="s">
        <v>3</v>
      </c>
      <c r="E93" s="14">
        <v>200</v>
      </c>
      <c r="F93" s="14">
        <v>200</v>
      </c>
      <c r="G93" s="14">
        <v>0</v>
      </c>
      <c r="H93" s="14">
        <f t="shared" si="17"/>
        <v>200</v>
      </c>
      <c r="I93" s="49">
        <v>0</v>
      </c>
      <c r="J93" s="272" t="s">
        <v>189</v>
      </c>
    </row>
    <row r="94" spans="1:10" ht="30.75" customHeight="1" x14ac:dyDescent="0.25">
      <c r="A94" s="268"/>
      <c r="B94" s="137"/>
      <c r="C94" s="268"/>
      <c r="D94" s="41" t="s">
        <v>21</v>
      </c>
      <c r="E94" s="14">
        <v>0</v>
      </c>
      <c r="F94" s="14">
        <v>0</v>
      </c>
      <c r="G94" s="14">
        <v>0</v>
      </c>
      <c r="H94" s="14">
        <f t="shared" si="17"/>
        <v>0</v>
      </c>
      <c r="I94" s="49">
        <v>0</v>
      </c>
      <c r="J94" s="15" t="s">
        <v>64</v>
      </c>
    </row>
    <row r="95" spans="1:10" ht="85.5" customHeight="1" x14ac:dyDescent="0.25">
      <c r="A95" s="270"/>
      <c r="B95" s="138"/>
      <c r="C95" s="270"/>
      <c r="D95" s="41" t="s">
        <v>22</v>
      </c>
      <c r="E95" s="14">
        <v>0</v>
      </c>
      <c r="F95" s="14">
        <v>0</v>
      </c>
      <c r="G95" s="14">
        <v>0</v>
      </c>
      <c r="H95" s="14">
        <f t="shared" si="17"/>
        <v>0</v>
      </c>
      <c r="I95" s="49">
        <v>0</v>
      </c>
      <c r="J95" s="15" t="s">
        <v>64</v>
      </c>
    </row>
    <row r="96" spans="1:10" ht="27.75" customHeight="1" x14ac:dyDescent="0.25">
      <c r="A96" s="67" t="s">
        <v>36</v>
      </c>
      <c r="B96" s="68"/>
      <c r="C96" s="68"/>
      <c r="D96" s="42" t="s">
        <v>20</v>
      </c>
      <c r="E96" s="16">
        <f>E72+E76+E80+E84+E88+E92</f>
        <v>0</v>
      </c>
      <c r="F96" s="16">
        <f t="shared" ref="F96:G96" si="18">F72+F76+F80+F84+F88+F92</f>
        <v>0</v>
      </c>
      <c r="G96" s="16">
        <f t="shared" si="18"/>
        <v>0</v>
      </c>
      <c r="H96" s="16">
        <f t="shared" si="17"/>
        <v>0</v>
      </c>
      <c r="I96" s="51">
        <v>0</v>
      </c>
      <c r="J96" s="15" t="s">
        <v>64</v>
      </c>
    </row>
    <row r="97" spans="1:10" ht="42" customHeight="1" x14ac:dyDescent="0.25">
      <c r="A97" s="68"/>
      <c r="B97" s="68"/>
      <c r="C97" s="68"/>
      <c r="D97" s="42" t="s">
        <v>3</v>
      </c>
      <c r="E97" s="16">
        <f>E73+E77+E81+E85+E89+E93</f>
        <v>200</v>
      </c>
      <c r="F97" s="16">
        <f>F73+F77+F81+F85+F89+F93</f>
        <v>200</v>
      </c>
      <c r="G97" s="16">
        <f>G73+G77+G81+G85+G89+G93</f>
        <v>0</v>
      </c>
      <c r="H97" s="16">
        <f t="shared" ref="H97" si="19">F97-G97</f>
        <v>200</v>
      </c>
      <c r="I97" s="51">
        <f>G97/F97*100</f>
        <v>0</v>
      </c>
      <c r="J97" s="15" t="s">
        <v>64</v>
      </c>
    </row>
    <row r="98" spans="1:10" ht="19.5" customHeight="1" x14ac:dyDescent="0.25">
      <c r="A98" s="68"/>
      <c r="B98" s="68"/>
      <c r="C98" s="68"/>
      <c r="D98" s="42" t="s">
        <v>21</v>
      </c>
      <c r="E98" s="16">
        <f t="shared" ref="E98:F98" si="20">E74+E78+E82+E86+E90+E94</f>
        <v>71348.400000000009</v>
      </c>
      <c r="F98" s="16">
        <f t="shared" si="20"/>
        <v>71285.900000000009</v>
      </c>
      <c r="G98" s="16">
        <f>G74+G78+G82+G86+G90+G94</f>
        <v>52397.4</v>
      </c>
      <c r="H98" s="16">
        <f t="shared" si="17"/>
        <v>18888.500000000007</v>
      </c>
      <c r="I98" s="51">
        <f>G98/F98*100</f>
        <v>73.503175242228821</v>
      </c>
      <c r="J98" s="15" t="s">
        <v>64</v>
      </c>
    </row>
    <row r="99" spans="1:10" ht="46.5" customHeight="1" x14ac:dyDescent="0.25">
      <c r="A99" s="68"/>
      <c r="B99" s="68"/>
      <c r="C99" s="68"/>
      <c r="D99" s="40" t="s">
        <v>22</v>
      </c>
      <c r="E99" s="16">
        <f t="shared" ref="E99:F99" si="21">E75+E79+E83+E87+E91+E95</f>
        <v>11787</v>
      </c>
      <c r="F99" s="16">
        <f t="shared" si="21"/>
        <v>11787</v>
      </c>
      <c r="G99" s="16">
        <f t="shared" ref="G99" si="22">G75+G79+G83+G87+G91+G95</f>
        <v>6752.9000000000005</v>
      </c>
      <c r="H99" s="16">
        <f t="shared" si="17"/>
        <v>5034.0999999999995</v>
      </c>
      <c r="I99" s="51">
        <f>G99/F99*100</f>
        <v>57.291083396962762</v>
      </c>
      <c r="J99" s="15" t="s">
        <v>64</v>
      </c>
    </row>
    <row r="100" spans="1:10" ht="27" customHeight="1" x14ac:dyDescent="0.25">
      <c r="A100" s="273" t="s">
        <v>37</v>
      </c>
      <c r="B100" s="274"/>
      <c r="C100" s="274"/>
      <c r="D100" s="274"/>
      <c r="E100" s="274"/>
      <c r="F100" s="274"/>
      <c r="G100" s="274"/>
      <c r="H100" s="274"/>
      <c r="I100" s="274"/>
      <c r="J100" s="275"/>
    </row>
    <row r="101" spans="1:10" ht="27" customHeight="1" x14ac:dyDescent="0.25">
      <c r="A101" s="240" t="s">
        <v>184</v>
      </c>
      <c r="B101" s="103" t="s">
        <v>38</v>
      </c>
      <c r="C101" s="103" t="s">
        <v>19</v>
      </c>
      <c r="D101" s="41" t="s">
        <v>20</v>
      </c>
      <c r="E101" s="14">
        <v>0</v>
      </c>
      <c r="F101" s="14">
        <v>0</v>
      </c>
      <c r="G101" s="14">
        <v>0</v>
      </c>
      <c r="H101" s="14">
        <f>F101-G101</f>
        <v>0</v>
      </c>
      <c r="I101" s="49">
        <v>0</v>
      </c>
      <c r="J101" s="15" t="s">
        <v>64</v>
      </c>
    </row>
    <row r="102" spans="1:10" ht="91.5" customHeight="1" x14ac:dyDescent="0.25">
      <c r="A102" s="240"/>
      <c r="B102" s="137"/>
      <c r="C102" s="137"/>
      <c r="D102" s="41" t="s">
        <v>3</v>
      </c>
      <c r="E102" s="14">
        <v>459</v>
      </c>
      <c r="F102" s="14">
        <v>459</v>
      </c>
      <c r="G102" s="14">
        <v>300</v>
      </c>
      <c r="H102" s="14">
        <f>F102-G102</f>
        <v>159</v>
      </c>
      <c r="I102" s="49">
        <v>0</v>
      </c>
      <c r="J102" s="59" t="s">
        <v>195</v>
      </c>
    </row>
    <row r="103" spans="1:10" ht="318" customHeight="1" x14ac:dyDescent="0.25">
      <c r="A103" s="240"/>
      <c r="B103" s="137"/>
      <c r="C103" s="137"/>
      <c r="D103" s="41" t="s">
        <v>21</v>
      </c>
      <c r="E103" s="14">
        <v>2309.4</v>
      </c>
      <c r="F103" s="14">
        <v>2309.4</v>
      </c>
      <c r="G103" s="14">
        <v>1671.7</v>
      </c>
      <c r="H103" s="14">
        <f>F103-G103</f>
        <v>637.70000000000005</v>
      </c>
      <c r="I103" s="49">
        <f>G103/F103*100</f>
        <v>72.386767125660342</v>
      </c>
      <c r="J103" s="59" t="s">
        <v>197</v>
      </c>
    </row>
    <row r="104" spans="1:10" ht="30.75" customHeight="1" x14ac:dyDescent="0.25">
      <c r="A104" s="240"/>
      <c r="B104" s="138"/>
      <c r="C104" s="138"/>
      <c r="D104" s="37" t="s">
        <v>22</v>
      </c>
      <c r="E104" s="14">
        <v>0</v>
      </c>
      <c r="F104" s="14">
        <v>0</v>
      </c>
      <c r="G104" s="14">
        <v>0</v>
      </c>
      <c r="H104" s="14">
        <v>0</v>
      </c>
      <c r="I104" s="49">
        <v>0</v>
      </c>
      <c r="J104" s="15" t="s">
        <v>64</v>
      </c>
    </row>
    <row r="105" spans="1:10" ht="24" customHeight="1" x14ac:dyDescent="0.25">
      <c r="A105" s="103" t="s">
        <v>185</v>
      </c>
      <c r="B105" s="103" t="s">
        <v>88</v>
      </c>
      <c r="C105" s="103" t="s">
        <v>19</v>
      </c>
      <c r="D105" s="41" t="s">
        <v>20</v>
      </c>
      <c r="E105" s="14">
        <v>0</v>
      </c>
      <c r="F105" s="14">
        <v>0</v>
      </c>
      <c r="G105" s="14">
        <v>0</v>
      </c>
      <c r="H105" s="14">
        <f>F105-G105</f>
        <v>0</v>
      </c>
      <c r="I105" s="49">
        <v>0</v>
      </c>
      <c r="J105" s="15" t="s">
        <v>64</v>
      </c>
    </row>
    <row r="106" spans="1:10" ht="32.25" customHeight="1" x14ac:dyDescent="0.25">
      <c r="A106" s="137"/>
      <c r="B106" s="137"/>
      <c r="C106" s="137"/>
      <c r="D106" s="41" t="s">
        <v>3</v>
      </c>
      <c r="E106" s="14">
        <v>0</v>
      </c>
      <c r="F106" s="14">
        <v>0</v>
      </c>
      <c r="G106" s="14">
        <v>0</v>
      </c>
      <c r="H106" s="14">
        <f>F106-G106</f>
        <v>0</v>
      </c>
      <c r="I106" s="49">
        <v>0</v>
      </c>
      <c r="J106" s="15" t="s">
        <v>64</v>
      </c>
    </row>
    <row r="107" spans="1:10" ht="260.25" customHeight="1" x14ac:dyDescent="0.25">
      <c r="A107" s="137"/>
      <c r="B107" s="137"/>
      <c r="C107" s="137"/>
      <c r="D107" s="41" t="s">
        <v>21</v>
      </c>
      <c r="E107" s="14">
        <v>3076.4</v>
      </c>
      <c r="F107" s="14">
        <v>3076.4</v>
      </c>
      <c r="G107" s="14">
        <v>3076.4</v>
      </c>
      <c r="H107" s="14">
        <f>F107-G107</f>
        <v>0</v>
      </c>
      <c r="I107" s="49">
        <f>G107/F107*100</f>
        <v>100</v>
      </c>
      <c r="J107" s="59" t="s">
        <v>196</v>
      </c>
    </row>
    <row r="108" spans="1:10" ht="30.75" customHeight="1" x14ac:dyDescent="0.25">
      <c r="A108" s="138"/>
      <c r="B108" s="138"/>
      <c r="C108" s="138"/>
      <c r="D108" s="37" t="s">
        <v>22</v>
      </c>
      <c r="E108" s="14">
        <v>0</v>
      </c>
      <c r="F108" s="14">
        <v>0</v>
      </c>
      <c r="G108" s="14">
        <v>0</v>
      </c>
      <c r="H108" s="14">
        <v>0</v>
      </c>
      <c r="I108" s="49">
        <v>0</v>
      </c>
      <c r="J108" s="15" t="s">
        <v>64</v>
      </c>
    </row>
    <row r="109" spans="1:10" ht="30.75" customHeight="1" x14ac:dyDescent="0.25">
      <c r="A109" s="129" t="s">
        <v>39</v>
      </c>
      <c r="B109" s="130"/>
      <c r="C109" s="130"/>
      <c r="D109" s="42" t="s">
        <v>20</v>
      </c>
      <c r="E109" s="16">
        <v>0</v>
      </c>
      <c r="F109" s="16">
        <v>0</v>
      </c>
      <c r="G109" s="14">
        <v>0</v>
      </c>
      <c r="H109" s="16">
        <f>F109-G109</f>
        <v>0</v>
      </c>
      <c r="I109" s="51">
        <v>0</v>
      </c>
      <c r="J109" s="15" t="s">
        <v>64</v>
      </c>
    </row>
    <row r="110" spans="1:10" ht="37.5" customHeight="1" x14ac:dyDescent="0.25">
      <c r="A110" s="130"/>
      <c r="B110" s="130"/>
      <c r="C110" s="130"/>
      <c r="D110" s="42" t="s">
        <v>3</v>
      </c>
      <c r="E110" s="16">
        <f>E102</f>
        <v>459</v>
      </c>
      <c r="F110" s="16">
        <f>F102</f>
        <v>459</v>
      </c>
      <c r="G110" s="16">
        <f>G102</f>
        <v>300</v>
      </c>
      <c r="H110" s="16">
        <f>F110-G110</f>
        <v>159</v>
      </c>
      <c r="I110" s="51">
        <f>I102</f>
        <v>0</v>
      </c>
      <c r="J110" s="15" t="s">
        <v>64</v>
      </c>
    </row>
    <row r="111" spans="1:10" ht="17.25" customHeight="1" x14ac:dyDescent="0.25">
      <c r="A111" s="130"/>
      <c r="B111" s="130"/>
      <c r="C111" s="130"/>
      <c r="D111" s="42" t="s">
        <v>21</v>
      </c>
      <c r="E111" s="16">
        <f>E107+E103</f>
        <v>5385.8</v>
      </c>
      <c r="F111" s="16">
        <f>F107+F103</f>
        <v>5385.8</v>
      </c>
      <c r="G111" s="16">
        <f>G107+G103</f>
        <v>4748.1000000000004</v>
      </c>
      <c r="H111" s="16">
        <f>H107+H103</f>
        <v>637.70000000000005</v>
      </c>
      <c r="I111" s="51">
        <f>G111/F111*100</f>
        <v>88.159604886924882</v>
      </c>
      <c r="J111" s="15" t="s">
        <v>64</v>
      </c>
    </row>
    <row r="112" spans="1:10" ht="47.25" customHeight="1" x14ac:dyDescent="0.25">
      <c r="A112" s="130"/>
      <c r="B112" s="130"/>
      <c r="C112" s="130"/>
      <c r="D112" s="40" t="s">
        <v>22</v>
      </c>
      <c r="E112" s="16">
        <v>0</v>
      </c>
      <c r="F112" s="16">
        <v>0</v>
      </c>
      <c r="G112" s="16">
        <v>0</v>
      </c>
      <c r="H112" s="16">
        <v>0</v>
      </c>
      <c r="I112" s="51">
        <v>0</v>
      </c>
      <c r="J112" s="15" t="s">
        <v>64</v>
      </c>
    </row>
    <row r="113" spans="1:10" ht="29.25" customHeight="1" x14ac:dyDescent="0.25">
      <c r="A113" s="129" t="s">
        <v>40</v>
      </c>
      <c r="B113" s="130"/>
      <c r="C113" s="130"/>
      <c r="D113" s="42" t="s">
        <v>20</v>
      </c>
      <c r="E113" s="16">
        <f>E41+E58+E67+E96+E109</f>
        <v>8.8000000000000007</v>
      </c>
      <c r="F113" s="16">
        <f t="shared" ref="F113:G113" si="23">F41+F58+F67+F96+F109</f>
        <v>8.8000000000000007</v>
      </c>
      <c r="G113" s="16">
        <f t="shared" si="23"/>
        <v>8.8000000000000007</v>
      </c>
      <c r="H113" s="16">
        <f>F113-G113</f>
        <v>0</v>
      </c>
      <c r="I113" s="51">
        <v>0</v>
      </c>
      <c r="J113" s="15" t="s">
        <v>64</v>
      </c>
    </row>
    <row r="114" spans="1:10" ht="43.5" customHeight="1" x14ac:dyDescent="0.25">
      <c r="A114" s="130"/>
      <c r="B114" s="130"/>
      <c r="C114" s="130"/>
      <c r="D114" s="42" t="s">
        <v>3</v>
      </c>
      <c r="E114" s="16">
        <f t="shared" ref="E114:G114" si="24">E42+E59+E68+E97+E110</f>
        <v>1289.5999999999999</v>
      </c>
      <c r="F114" s="16">
        <f t="shared" si="24"/>
        <v>785.9</v>
      </c>
      <c r="G114" s="16">
        <f t="shared" si="24"/>
        <v>300</v>
      </c>
      <c r="H114" s="16">
        <f>F114-G114</f>
        <v>485.9</v>
      </c>
      <c r="I114" s="51">
        <f>G114/F114*100</f>
        <v>38.17279552105866</v>
      </c>
      <c r="J114" s="15" t="s">
        <v>64</v>
      </c>
    </row>
    <row r="115" spans="1:10" ht="18.75" customHeight="1" x14ac:dyDescent="0.25">
      <c r="A115" s="130"/>
      <c r="B115" s="130"/>
      <c r="C115" s="130"/>
      <c r="D115" s="42" t="s">
        <v>21</v>
      </c>
      <c r="E115" s="16">
        <f t="shared" ref="E115:F115" si="25">E43+E60+E69+E98+E111</f>
        <v>115372.50000000001</v>
      </c>
      <c r="F115" s="16">
        <f t="shared" si="25"/>
        <v>115221.10000000002</v>
      </c>
      <c r="G115" s="16">
        <f>G43+G60+G69+G98+G111</f>
        <v>84843.900000000009</v>
      </c>
      <c r="H115" s="16">
        <f>F115-G115</f>
        <v>30377.200000000012</v>
      </c>
      <c r="I115" s="51">
        <f>G115/F115*100</f>
        <v>73.635731649845383</v>
      </c>
      <c r="J115" s="15" t="s">
        <v>64</v>
      </c>
    </row>
    <row r="116" spans="1:10" ht="43.5" customHeight="1" x14ac:dyDescent="0.25">
      <c r="A116" s="130"/>
      <c r="B116" s="130"/>
      <c r="C116" s="130"/>
      <c r="D116" s="40" t="s">
        <v>22</v>
      </c>
      <c r="E116" s="16">
        <f t="shared" ref="E116:G116" si="26">E44+E61+E70+E99+E112</f>
        <v>12397</v>
      </c>
      <c r="F116" s="16">
        <f t="shared" si="26"/>
        <v>12397</v>
      </c>
      <c r="G116" s="16">
        <f t="shared" si="26"/>
        <v>7172.2000000000007</v>
      </c>
      <c r="H116" s="16">
        <f>H44+H61+H70+H99+H112</f>
        <v>5224.7999999999993</v>
      </c>
      <c r="I116" s="51">
        <f>G116/F116*100</f>
        <v>57.854319593450029</v>
      </c>
      <c r="J116" s="15" t="s">
        <v>64</v>
      </c>
    </row>
    <row r="117" spans="1:10" x14ac:dyDescent="0.25">
      <c r="A117" s="276" t="s">
        <v>42</v>
      </c>
      <c r="B117" s="277"/>
      <c r="C117" s="277"/>
      <c r="D117" s="277"/>
      <c r="E117" s="277"/>
      <c r="F117" s="277"/>
      <c r="G117" s="277"/>
      <c r="H117" s="277"/>
      <c r="I117" s="277"/>
      <c r="J117" s="278"/>
    </row>
    <row r="118" spans="1:10" ht="19.5" customHeight="1" x14ac:dyDescent="0.25">
      <c r="A118" s="279" t="s">
        <v>41</v>
      </c>
      <c r="B118" s="280"/>
      <c r="C118" s="280"/>
      <c r="D118" s="280"/>
      <c r="E118" s="280"/>
      <c r="F118" s="280"/>
      <c r="G118" s="280"/>
      <c r="H118" s="280"/>
      <c r="I118" s="280"/>
      <c r="J118" s="281"/>
    </row>
    <row r="119" spans="1:10" ht="27" customHeight="1" x14ac:dyDescent="0.25">
      <c r="A119" s="282" t="s">
        <v>43</v>
      </c>
      <c r="B119" s="283"/>
      <c r="C119" s="283"/>
      <c r="D119" s="283"/>
      <c r="E119" s="283"/>
      <c r="F119" s="283"/>
      <c r="G119" s="283"/>
      <c r="H119" s="283"/>
      <c r="I119" s="283"/>
      <c r="J119" s="284"/>
    </row>
    <row r="120" spans="1:10" ht="37.5" customHeight="1" x14ac:dyDescent="0.25">
      <c r="A120" s="120" t="s">
        <v>143</v>
      </c>
      <c r="B120" s="103" t="s">
        <v>44</v>
      </c>
      <c r="C120" s="103" t="s">
        <v>57</v>
      </c>
      <c r="D120" s="41" t="s">
        <v>20</v>
      </c>
      <c r="E120" s="14">
        <v>0</v>
      </c>
      <c r="F120" s="14">
        <v>0</v>
      </c>
      <c r="G120" s="14">
        <v>0</v>
      </c>
      <c r="H120" s="14">
        <f>F120-G120</f>
        <v>0</v>
      </c>
      <c r="I120" s="49">
        <v>0</v>
      </c>
      <c r="J120" s="15" t="s">
        <v>64</v>
      </c>
    </row>
    <row r="121" spans="1:10" ht="39" customHeight="1" x14ac:dyDescent="0.25">
      <c r="A121" s="285"/>
      <c r="B121" s="268"/>
      <c r="C121" s="137"/>
      <c r="D121" s="41" t="s">
        <v>3</v>
      </c>
      <c r="E121" s="14">
        <v>0</v>
      </c>
      <c r="F121" s="14">
        <v>0</v>
      </c>
      <c r="G121" s="14">
        <v>0</v>
      </c>
      <c r="H121" s="14">
        <f>F121-G121</f>
        <v>0</v>
      </c>
      <c r="I121" s="49">
        <v>0</v>
      </c>
      <c r="J121" s="15" t="s">
        <v>64</v>
      </c>
    </row>
    <row r="122" spans="1:10" ht="25.5" customHeight="1" x14ac:dyDescent="0.25">
      <c r="A122" s="285"/>
      <c r="B122" s="268"/>
      <c r="C122" s="137"/>
      <c r="D122" s="41" t="s">
        <v>21</v>
      </c>
      <c r="E122" s="14">
        <v>6441</v>
      </c>
      <c r="F122" s="14">
        <v>6441</v>
      </c>
      <c r="G122" s="14">
        <v>5146.2</v>
      </c>
      <c r="H122" s="14">
        <f>F122-G122</f>
        <v>1294.8000000000002</v>
      </c>
      <c r="I122" s="49">
        <f>G122/F122*100</f>
        <v>79.897531439217502</v>
      </c>
      <c r="J122" s="15" t="s">
        <v>64</v>
      </c>
    </row>
    <row r="123" spans="1:10" ht="36.75" customHeight="1" x14ac:dyDescent="0.25">
      <c r="A123" s="286"/>
      <c r="B123" s="270"/>
      <c r="C123" s="138"/>
      <c r="D123" s="37" t="s">
        <v>22</v>
      </c>
      <c r="E123" s="14">
        <v>0</v>
      </c>
      <c r="F123" s="14">
        <v>0</v>
      </c>
      <c r="G123" s="14">
        <v>0</v>
      </c>
      <c r="H123" s="14">
        <v>0</v>
      </c>
      <c r="I123" s="49">
        <v>0</v>
      </c>
      <c r="J123" s="15" t="s">
        <v>64</v>
      </c>
    </row>
    <row r="124" spans="1:10" ht="23.25" customHeight="1" x14ac:dyDescent="0.25">
      <c r="A124" s="120" t="s">
        <v>112</v>
      </c>
      <c r="B124" s="103" t="s">
        <v>72</v>
      </c>
      <c r="C124" s="103" t="s">
        <v>19</v>
      </c>
      <c r="D124" s="41" t="s">
        <v>20</v>
      </c>
      <c r="E124" s="14">
        <v>0</v>
      </c>
      <c r="F124" s="14">
        <v>0</v>
      </c>
      <c r="G124" s="14">
        <v>0</v>
      </c>
      <c r="H124" s="14">
        <f t="shared" ref="H124:H127" si="27">F124-G124</f>
        <v>0</v>
      </c>
      <c r="I124" s="49">
        <v>0</v>
      </c>
      <c r="J124" s="15" t="s">
        <v>64</v>
      </c>
    </row>
    <row r="125" spans="1:10" ht="25.5" customHeight="1" x14ac:dyDescent="0.25">
      <c r="A125" s="135"/>
      <c r="B125" s="137"/>
      <c r="C125" s="137"/>
      <c r="D125" s="41" t="s">
        <v>3</v>
      </c>
      <c r="E125" s="14">
        <v>0</v>
      </c>
      <c r="F125" s="14">
        <v>0</v>
      </c>
      <c r="G125" s="14">
        <v>0</v>
      </c>
      <c r="H125" s="14">
        <f t="shared" si="27"/>
        <v>0</v>
      </c>
      <c r="I125" s="49">
        <v>0</v>
      </c>
      <c r="J125" s="15" t="s">
        <v>64</v>
      </c>
    </row>
    <row r="126" spans="1:10" ht="18.75" customHeight="1" x14ac:dyDescent="0.25">
      <c r="A126" s="135"/>
      <c r="B126" s="137"/>
      <c r="C126" s="137"/>
      <c r="D126" s="41" t="s">
        <v>21</v>
      </c>
      <c r="E126" s="14">
        <v>0</v>
      </c>
      <c r="F126" s="14">
        <v>0</v>
      </c>
      <c r="G126" s="14">
        <v>0</v>
      </c>
      <c r="H126" s="14">
        <f t="shared" si="27"/>
        <v>0</v>
      </c>
      <c r="I126" s="49">
        <v>0</v>
      </c>
      <c r="J126" s="15" t="s">
        <v>64</v>
      </c>
    </row>
    <row r="127" spans="1:10" ht="32.25" customHeight="1" x14ac:dyDescent="0.25">
      <c r="A127" s="136"/>
      <c r="B127" s="138"/>
      <c r="C127" s="138"/>
      <c r="D127" s="37" t="s">
        <v>22</v>
      </c>
      <c r="E127" s="14">
        <v>0</v>
      </c>
      <c r="F127" s="14">
        <v>0</v>
      </c>
      <c r="G127" s="14">
        <v>0</v>
      </c>
      <c r="H127" s="14">
        <f t="shared" si="27"/>
        <v>0</v>
      </c>
      <c r="I127" s="49">
        <v>0</v>
      </c>
      <c r="J127" s="15" t="s">
        <v>64</v>
      </c>
    </row>
    <row r="128" spans="1:10" ht="29.25" customHeight="1" x14ac:dyDescent="0.25">
      <c r="A128" s="67" t="s">
        <v>25</v>
      </c>
      <c r="B128" s="68"/>
      <c r="C128" s="68"/>
      <c r="D128" s="42" t="s">
        <v>20</v>
      </c>
      <c r="E128" s="16">
        <f>E120+E124</f>
        <v>0</v>
      </c>
      <c r="F128" s="16">
        <f t="shared" ref="F128:G128" si="28">F120+F124</f>
        <v>0</v>
      </c>
      <c r="G128" s="16">
        <f t="shared" si="28"/>
        <v>0</v>
      </c>
      <c r="H128" s="16">
        <f>F128-G128</f>
        <v>0</v>
      </c>
      <c r="I128" s="51">
        <v>0</v>
      </c>
      <c r="J128" s="15" t="s">
        <v>64</v>
      </c>
    </row>
    <row r="129" spans="1:10" ht="39" customHeight="1" x14ac:dyDescent="0.25">
      <c r="A129" s="68"/>
      <c r="B129" s="68"/>
      <c r="C129" s="68"/>
      <c r="D129" s="42" t="s">
        <v>3</v>
      </c>
      <c r="E129" s="16">
        <f t="shared" ref="E129:G131" si="29">E121+E125</f>
        <v>0</v>
      </c>
      <c r="F129" s="16">
        <f t="shared" si="29"/>
        <v>0</v>
      </c>
      <c r="G129" s="16">
        <f t="shared" si="29"/>
        <v>0</v>
      </c>
      <c r="H129" s="16">
        <f>F129-G129</f>
        <v>0</v>
      </c>
      <c r="I129" s="51">
        <v>0</v>
      </c>
      <c r="J129" s="15" t="s">
        <v>64</v>
      </c>
    </row>
    <row r="130" spans="1:10" ht="21.75" customHeight="1" x14ac:dyDescent="0.25">
      <c r="A130" s="68"/>
      <c r="B130" s="68"/>
      <c r="C130" s="68"/>
      <c r="D130" s="42" t="s">
        <v>21</v>
      </c>
      <c r="E130" s="16">
        <f t="shared" si="29"/>
        <v>6441</v>
      </c>
      <c r="F130" s="16">
        <f t="shared" si="29"/>
        <v>6441</v>
      </c>
      <c r="G130" s="16">
        <f t="shared" si="29"/>
        <v>5146.2</v>
      </c>
      <c r="H130" s="16">
        <f>F130-G130</f>
        <v>1294.8000000000002</v>
      </c>
      <c r="I130" s="51">
        <f>I122</f>
        <v>79.897531439217502</v>
      </c>
      <c r="J130" s="15" t="s">
        <v>64</v>
      </c>
    </row>
    <row r="131" spans="1:10" ht="42.75" customHeight="1" x14ac:dyDescent="0.25">
      <c r="A131" s="68"/>
      <c r="B131" s="68"/>
      <c r="C131" s="68"/>
      <c r="D131" s="40" t="s">
        <v>22</v>
      </c>
      <c r="E131" s="16">
        <f t="shared" si="29"/>
        <v>0</v>
      </c>
      <c r="F131" s="16">
        <f t="shared" si="29"/>
        <v>0</v>
      </c>
      <c r="G131" s="16">
        <f t="shared" si="29"/>
        <v>0</v>
      </c>
      <c r="H131" s="16">
        <v>0</v>
      </c>
      <c r="I131" s="51">
        <v>0</v>
      </c>
      <c r="J131" s="15" t="s">
        <v>64</v>
      </c>
    </row>
    <row r="132" spans="1:10" ht="26.25" customHeight="1" x14ac:dyDescent="0.25">
      <c r="A132" s="67" t="s">
        <v>45</v>
      </c>
      <c r="B132" s="68"/>
      <c r="C132" s="68"/>
      <c r="D132" s="42" t="s">
        <v>20</v>
      </c>
      <c r="E132" s="16">
        <f>E128</f>
        <v>0</v>
      </c>
      <c r="F132" s="16">
        <f t="shared" ref="F132:G132" si="30">F128</f>
        <v>0</v>
      </c>
      <c r="G132" s="16">
        <f t="shared" si="30"/>
        <v>0</v>
      </c>
      <c r="H132" s="16">
        <f>F132-G132</f>
        <v>0</v>
      </c>
      <c r="I132" s="51">
        <v>0</v>
      </c>
      <c r="J132" s="15" t="s">
        <v>64</v>
      </c>
    </row>
    <row r="133" spans="1:10" ht="44.25" customHeight="1" x14ac:dyDescent="0.25">
      <c r="A133" s="68"/>
      <c r="B133" s="68"/>
      <c r="C133" s="68"/>
      <c r="D133" s="42" t="s">
        <v>3</v>
      </c>
      <c r="E133" s="16">
        <f t="shared" ref="E133:G135" si="31">E129</f>
        <v>0</v>
      </c>
      <c r="F133" s="16">
        <f t="shared" si="31"/>
        <v>0</v>
      </c>
      <c r="G133" s="16">
        <f t="shared" si="31"/>
        <v>0</v>
      </c>
      <c r="H133" s="16">
        <f>F133-G133</f>
        <v>0</v>
      </c>
      <c r="I133" s="51">
        <v>0</v>
      </c>
      <c r="J133" s="15" t="s">
        <v>64</v>
      </c>
    </row>
    <row r="134" spans="1:10" ht="17.25" customHeight="1" x14ac:dyDescent="0.25">
      <c r="A134" s="68"/>
      <c r="B134" s="68"/>
      <c r="C134" s="68"/>
      <c r="D134" s="42" t="s">
        <v>21</v>
      </c>
      <c r="E134" s="16">
        <f t="shared" si="31"/>
        <v>6441</v>
      </c>
      <c r="F134" s="16">
        <f t="shared" si="31"/>
        <v>6441</v>
      </c>
      <c r="G134" s="16">
        <v>5146.2</v>
      </c>
      <c r="H134" s="16">
        <f>F134-G134</f>
        <v>1294.8000000000002</v>
      </c>
      <c r="I134" s="51">
        <f>G134/F134*100</f>
        <v>79.897531439217502</v>
      </c>
      <c r="J134" s="15" t="s">
        <v>64</v>
      </c>
    </row>
    <row r="135" spans="1:10" ht="48.75" customHeight="1" x14ac:dyDescent="0.25">
      <c r="A135" s="69"/>
      <c r="B135" s="69"/>
      <c r="C135" s="69"/>
      <c r="D135" s="39" t="s">
        <v>22</v>
      </c>
      <c r="E135" s="16">
        <f t="shared" si="31"/>
        <v>0</v>
      </c>
      <c r="F135" s="16">
        <f t="shared" si="31"/>
        <v>0</v>
      </c>
      <c r="G135" s="16">
        <f t="shared" si="31"/>
        <v>0</v>
      </c>
      <c r="H135" s="17">
        <v>0</v>
      </c>
      <c r="I135" s="52">
        <v>0</v>
      </c>
      <c r="J135" s="15" t="s">
        <v>64</v>
      </c>
    </row>
    <row r="136" spans="1:10" ht="18" customHeight="1" x14ac:dyDescent="0.25">
      <c r="A136" s="132" t="s">
        <v>77</v>
      </c>
      <c r="B136" s="133"/>
      <c r="C136" s="133"/>
      <c r="D136" s="133"/>
      <c r="E136" s="133"/>
      <c r="F136" s="133"/>
      <c r="G136" s="133"/>
      <c r="H136" s="133"/>
      <c r="I136" s="133"/>
      <c r="J136" s="134"/>
    </row>
    <row r="137" spans="1:10" ht="18" customHeight="1" x14ac:dyDescent="0.25">
      <c r="A137" s="132" t="s">
        <v>78</v>
      </c>
      <c r="B137" s="133"/>
      <c r="C137" s="133"/>
      <c r="D137" s="133"/>
      <c r="E137" s="133"/>
      <c r="F137" s="133"/>
      <c r="G137" s="133"/>
      <c r="H137" s="133"/>
      <c r="I137" s="133"/>
      <c r="J137" s="134"/>
    </row>
    <row r="138" spans="1:10" ht="21.75" customHeight="1" x14ac:dyDescent="0.25">
      <c r="A138" s="132" t="s">
        <v>79</v>
      </c>
      <c r="B138" s="133"/>
      <c r="C138" s="133"/>
      <c r="D138" s="133"/>
      <c r="E138" s="133"/>
      <c r="F138" s="133"/>
      <c r="G138" s="133"/>
      <c r="H138" s="133"/>
      <c r="I138" s="133"/>
      <c r="J138" s="134"/>
    </row>
    <row r="139" spans="1:10" ht="26.25" customHeight="1" x14ac:dyDescent="0.25">
      <c r="A139" s="148" t="s">
        <v>80</v>
      </c>
      <c r="B139" s="88" t="s">
        <v>82</v>
      </c>
      <c r="C139" s="103" t="s">
        <v>81</v>
      </c>
      <c r="D139" s="46" t="s">
        <v>20</v>
      </c>
      <c r="E139" s="47">
        <v>0</v>
      </c>
      <c r="F139" s="47">
        <v>0</v>
      </c>
      <c r="G139" s="47">
        <v>0</v>
      </c>
      <c r="H139" s="47">
        <v>0</v>
      </c>
      <c r="I139" s="53">
        <v>0</v>
      </c>
      <c r="J139" s="15"/>
    </row>
    <row r="140" spans="1:10" ht="36" customHeight="1" x14ac:dyDescent="0.25">
      <c r="A140" s="149"/>
      <c r="B140" s="153"/>
      <c r="C140" s="151"/>
      <c r="D140" s="42" t="s">
        <v>3</v>
      </c>
      <c r="E140" s="16">
        <v>0</v>
      </c>
      <c r="F140" s="16">
        <v>0</v>
      </c>
      <c r="G140" s="16">
        <v>0</v>
      </c>
      <c r="H140" s="16">
        <v>0</v>
      </c>
      <c r="I140" s="51">
        <v>0</v>
      </c>
      <c r="J140" s="15"/>
    </row>
    <row r="141" spans="1:10" ht="44.25" customHeight="1" x14ac:dyDescent="0.25">
      <c r="A141" s="149"/>
      <c r="B141" s="153"/>
      <c r="C141" s="151"/>
      <c r="D141" s="42" t="s">
        <v>21</v>
      </c>
      <c r="E141" s="16">
        <v>400</v>
      </c>
      <c r="F141" s="16">
        <v>400</v>
      </c>
      <c r="G141" s="16">
        <v>0</v>
      </c>
      <c r="H141" s="16">
        <f>F141-G141</f>
        <v>400</v>
      </c>
      <c r="I141" s="51">
        <f>G141/F141*100</f>
        <v>0</v>
      </c>
      <c r="J141" s="15"/>
    </row>
    <row r="142" spans="1:10" ht="76.5" customHeight="1" x14ac:dyDescent="0.25">
      <c r="A142" s="150"/>
      <c r="B142" s="154"/>
      <c r="C142" s="152"/>
      <c r="D142" s="42" t="s">
        <v>22</v>
      </c>
      <c r="E142" s="16">
        <v>0</v>
      </c>
      <c r="F142" s="16">
        <v>0</v>
      </c>
      <c r="G142" s="16">
        <v>0</v>
      </c>
      <c r="H142" s="16">
        <v>0</v>
      </c>
      <c r="I142" s="51">
        <v>0</v>
      </c>
      <c r="J142" s="15"/>
    </row>
    <row r="143" spans="1:10" ht="27.75" customHeight="1" x14ac:dyDescent="0.25">
      <c r="A143" s="129" t="s">
        <v>25</v>
      </c>
      <c r="B143" s="130"/>
      <c r="C143" s="130"/>
      <c r="D143" s="42" t="s">
        <v>20</v>
      </c>
      <c r="E143" s="16">
        <f>E139</f>
        <v>0</v>
      </c>
      <c r="F143" s="16">
        <f t="shared" ref="F143:G143" si="32">F139</f>
        <v>0</v>
      </c>
      <c r="G143" s="16">
        <f t="shared" si="32"/>
        <v>0</v>
      </c>
      <c r="H143" s="16">
        <f>F143-G143</f>
        <v>0</v>
      </c>
      <c r="I143" s="51">
        <v>0</v>
      </c>
      <c r="J143" s="15" t="s">
        <v>64</v>
      </c>
    </row>
    <row r="144" spans="1:10" ht="39" customHeight="1" x14ac:dyDescent="0.25">
      <c r="A144" s="130"/>
      <c r="B144" s="130"/>
      <c r="C144" s="130"/>
      <c r="D144" s="42" t="s">
        <v>3</v>
      </c>
      <c r="E144" s="16">
        <f t="shared" ref="E144:G146" si="33">E140</f>
        <v>0</v>
      </c>
      <c r="F144" s="16">
        <f t="shared" si="33"/>
        <v>0</v>
      </c>
      <c r="G144" s="16">
        <f t="shared" si="33"/>
        <v>0</v>
      </c>
      <c r="H144" s="16">
        <f>F144-G144</f>
        <v>0</v>
      </c>
      <c r="I144" s="51">
        <v>0</v>
      </c>
      <c r="J144" s="15" t="s">
        <v>64</v>
      </c>
    </row>
    <row r="145" spans="1:11" ht="27" customHeight="1" x14ac:dyDescent="0.25">
      <c r="A145" s="130"/>
      <c r="B145" s="130"/>
      <c r="C145" s="130"/>
      <c r="D145" s="42" t="s">
        <v>21</v>
      </c>
      <c r="E145" s="16">
        <f t="shared" si="33"/>
        <v>400</v>
      </c>
      <c r="F145" s="16">
        <f t="shared" si="33"/>
        <v>400</v>
      </c>
      <c r="G145" s="16">
        <f t="shared" si="33"/>
        <v>0</v>
      </c>
      <c r="H145" s="16">
        <f>H141</f>
        <v>400</v>
      </c>
      <c r="I145" s="51">
        <f>I138</f>
        <v>0</v>
      </c>
      <c r="J145" s="15" t="s">
        <v>64</v>
      </c>
    </row>
    <row r="146" spans="1:11" ht="27" customHeight="1" x14ac:dyDescent="0.25">
      <c r="A146" s="130"/>
      <c r="B146" s="130"/>
      <c r="C146" s="130"/>
      <c r="D146" s="40" t="s">
        <v>22</v>
      </c>
      <c r="E146" s="16">
        <f t="shared" si="33"/>
        <v>0</v>
      </c>
      <c r="F146" s="16">
        <f t="shared" si="33"/>
        <v>0</v>
      </c>
      <c r="G146" s="16">
        <f t="shared" si="33"/>
        <v>0</v>
      </c>
      <c r="H146" s="16">
        <v>0</v>
      </c>
      <c r="I146" s="51">
        <v>0</v>
      </c>
      <c r="J146" s="15" t="s">
        <v>64</v>
      </c>
    </row>
    <row r="147" spans="1:11" ht="23.25" customHeight="1" x14ac:dyDescent="0.25">
      <c r="A147" s="129" t="s">
        <v>83</v>
      </c>
      <c r="B147" s="130"/>
      <c r="C147" s="130"/>
      <c r="D147" s="42" t="s">
        <v>20</v>
      </c>
      <c r="E147" s="16">
        <f>E143</f>
        <v>0</v>
      </c>
      <c r="F147" s="16">
        <f t="shared" ref="F147:G147" si="34">F143</f>
        <v>0</v>
      </c>
      <c r="G147" s="16">
        <f t="shared" si="34"/>
        <v>0</v>
      </c>
      <c r="H147" s="16">
        <f>F147-G147</f>
        <v>0</v>
      </c>
      <c r="I147" s="51">
        <v>0</v>
      </c>
      <c r="J147" s="15" t="s">
        <v>64</v>
      </c>
    </row>
    <row r="148" spans="1:11" ht="39" customHeight="1" x14ac:dyDescent="0.25">
      <c r="A148" s="130"/>
      <c r="B148" s="130"/>
      <c r="C148" s="130"/>
      <c r="D148" s="42" t="s">
        <v>3</v>
      </c>
      <c r="E148" s="16">
        <f t="shared" ref="E148:G150" si="35">E144</f>
        <v>0</v>
      </c>
      <c r="F148" s="16">
        <f t="shared" si="35"/>
        <v>0</v>
      </c>
      <c r="G148" s="16">
        <f t="shared" si="35"/>
        <v>0</v>
      </c>
      <c r="H148" s="16">
        <f>F148-G148</f>
        <v>0</v>
      </c>
      <c r="I148" s="51">
        <v>0</v>
      </c>
      <c r="J148" s="15" t="s">
        <v>64</v>
      </c>
    </row>
    <row r="149" spans="1:11" ht="24" customHeight="1" x14ac:dyDescent="0.25">
      <c r="A149" s="130"/>
      <c r="B149" s="130"/>
      <c r="C149" s="130"/>
      <c r="D149" s="42" t="s">
        <v>21</v>
      </c>
      <c r="E149" s="16">
        <f t="shared" si="35"/>
        <v>400</v>
      </c>
      <c r="F149" s="16">
        <f t="shared" si="35"/>
        <v>400</v>
      </c>
      <c r="G149" s="16">
        <f t="shared" si="35"/>
        <v>0</v>
      </c>
      <c r="H149" s="16">
        <f>F149-G149</f>
        <v>400</v>
      </c>
      <c r="I149" s="51">
        <f>G149/F149*100</f>
        <v>0</v>
      </c>
      <c r="J149" s="15" t="s">
        <v>64</v>
      </c>
    </row>
    <row r="150" spans="1:11" ht="27.75" customHeight="1" x14ac:dyDescent="0.25">
      <c r="A150" s="130"/>
      <c r="B150" s="130"/>
      <c r="C150" s="130"/>
      <c r="D150" s="40" t="s">
        <v>22</v>
      </c>
      <c r="E150" s="16">
        <f t="shared" si="35"/>
        <v>0</v>
      </c>
      <c r="F150" s="16">
        <f t="shared" si="35"/>
        <v>0</v>
      </c>
      <c r="G150" s="16">
        <f t="shared" si="35"/>
        <v>0</v>
      </c>
      <c r="H150" s="16">
        <v>0</v>
      </c>
      <c r="I150" s="51">
        <v>0</v>
      </c>
      <c r="J150" s="15" t="s">
        <v>64</v>
      </c>
    </row>
    <row r="151" spans="1:11" ht="27" customHeight="1" x14ac:dyDescent="0.25">
      <c r="A151" s="139" t="s">
        <v>47</v>
      </c>
      <c r="B151" s="140"/>
      <c r="C151" s="141"/>
      <c r="D151" s="42" t="s">
        <v>20</v>
      </c>
      <c r="E151" s="16">
        <f>E113+E132+E147</f>
        <v>8.8000000000000007</v>
      </c>
      <c r="F151" s="16">
        <f t="shared" ref="F151:G151" si="36">F113+F132+F147</f>
        <v>8.8000000000000007</v>
      </c>
      <c r="G151" s="16">
        <f t="shared" si="36"/>
        <v>8.8000000000000007</v>
      </c>
      <c r="H151" s="16">
        <f>F151-G151</f>
        <v>0</v>
      </c>
      <c r="I151" s="51">
        <v>100</v>
      </c>
      <c r="J151" s="15" t="s">
        <v>64</v>
      </c>
    </row>
    <row r="152" spans="1:11" ht="37.5" customHeight="1" x14ac:dyDescent="0.25">
      <c r="A152" s="142"/>
      <c r="B152" s="143"/>
      <c r="C152" s="144"/>
      <c r="D152" s="42" t="s">
        <v>3</v>
      </c>
      <c r="E152" s="16">
        <f t="shared" ref="E152:H154" si="37">E114+E133+E148</f>
        <v>1289.5999999999999</v>
      </c>
      <c r="F152" s="16">
        <f t="shared" si="37"/>
        <v>785.9</v>
      </c>
      <c r="G152" s="16">
        <f>G114+G133+G148</f>
        <v>300</v>
      </c>
      <c r="H152" s="16">
        <f>F152-G152</f>
        <v>485.9</v>
      </c>
      <c r="I152" s="51">
        <f>G152/F152*100</f>
        <v>38.17279552105866</v>
      </c>
      <c r="J152" s="15" t="s">
        <v>64</v>
      </c>
    </row>
    <row r="153" spans="1:11" ht="24" customHeight="1" x14ac:dyDescent="0.25">
      <c r="A153" s="142"/>
      <c r="B153" s="143"/>
      <c r="C153" s="144"/>
      <c r="D153" s="42" t="s">
        <v>21</v>
      </c>
      <c r="E153" s="16">
        <f t="shared" si="37"/>
        <v>122213.50000000001</v>
      </c>
      <c r="F153" s="16">
        <f t="shared" si="37"/>
        <v>122062.10000000002</v>
      </c>
      <c r="G153" s="16">
        <f t="shared" si="37"/>
        <v>89990.1</v>
      </c>
      <c r="H153" s="16">
        <f>F153-G153</f>
        <v>32072.000000000015</v>
      </c>
      <c r="I153" s="51">
        <f>G153/F153*100</f>
        <v>73.724849891981208</v>
      </c>
      <c r="J153" s="15" t="s">
        <v>64</v>
      </c>
    </row>
    <row r="154" spans="1:11" ht="43.5" customHeight="1" x14ac:dyDescent="0.25">
      <c r="A154" s="142"/>
      <c r="B154" s="143"/>
      <c r="C154" s="144"/>
      <c r="D154" s="40" t="s">
        <v>22</v>
      </c>
      <c r="E154" s="16">
        <f t="shared" si="37"/>
        <v>12397</v>
      </c>
      <c r="F154" s="16">
        <f t="shared" si="37"/>
        <v>12397</v>
      </c>
      <c r="G154" s="16">
        <f t="shared" si="37"/>
        <v>7172.2000000000007</v>
      </c>
      <c r="H154" s="16">
        <f t="shared" si="37"/>
        <v>5224.7999999999993</v>
      </c>
      <c r="I154" s="51">
        <f>G154/F154*100</f>
        <v>57.854319593450029</v>
      </c>
      <c r="J154" s="15" t="s">
        <v>64</v>
      </c>
      <c r="K154" s="58"/>
    </row>
    <row r="155" spans="1:11" ht="15.75" customHeight="1" x14ac:dyDescent="0.25">
      <c r="A155" s="145"/>
      <c r="B155" s="146"/>
      <c r="C155" s="147"/>
      <c r="D155" s="40" t="s">
        <v>90</v>
      </c>
      <c r="E155" s="16">
        <f>E154+E153+E152+E151</f>
        <v>135908.9</v>
      </c>
      <c r="F155" s="16">
        <f>F154+F153+F152+F151</f>
        <v>135253.80000000002</v>
      </c>
      <c r="G155" s="16">
        <f>G154+G153+G152+G151</f>
        <v>97471.1</v>
      </c>
      <c r="H155" s="16">
        <f>F155-G155</f>
        <v>37782.700000000012</v>
      </c>
      <c r="I155" s="51">
        <f>G155/F155*100</f>
        <v>72.065331990672348</v>
      </c>
      <c r="J155" s="15" t="s">
        <v>64</v>
      </c>
    </row>
    <row r="156" spans="1:11" ht="32.25" customHeight="1" x14ac:dyDescent="0.25">
      <c r="A156" s="70" t="s">
        <v>46</v>
      </c>
      <c r="B156" s="71"/>
      <c r="C156" s="71"/>
      <c r="D156" s="71"/>
      <c r="E156" s="71"/>
      <c r="F156" s="71"/>
      <c r="G156" s="71"/>
      <c r="H156" s="71"/>
      <c r="I156" s="71"/>
      <c r="J156" s="72"/>
    </row>
    <row r="157" spans="1:11" ht="28.5" customHeight="1" x14ac:dyDescent="0.25">
      <c r="A157" s="73" t="s">
        <v>48</v>
      </c>
      <c r="B157" s="74"/>
      <c r="C157" s="75"/>
      <c r="D157" s="18" t="s">
        <v>20</v>
      </c>
      <c r="E157" s="16">
        <f>E151</f>
        <v>8.8000000000000007</v>
      </c>
      <c r="F157" s="16">
        <f>F151</f>
        <v>8.8000000000000007</v>
      </c>
      <c r="G157" s="16">
        <f>G151</f>
        <v>8.8000000000000007</v>
      </c>
      <c r="H157" s="16">
        <f t="shared" ref="H157:H162" si="38">F157-G157</f>
        <v>0</v>
      </c>
      <c r="I157" s="51">
        <v>0</v>
      </c>
      <c r="J157" s="15" t="s">
        <v>64</v>
      </c>
    </row>
    <row r="158" spans="1:11" ht="33.75" customHeight="1" x14ac:dyDescent="0.25">
      <c r="A158" s="76"/>
      <c r="B158" s="77"/>
      <c r="C158" s="78"/>
      <c r="D158" s="18" t="s">
        <v>3</v>
      </c>
      <c r="E158" s="16">
        <f>E114</f>
        <v>1289.5999999999999</v>
      </c>
      <c r="F158" s="16">
        <f>F114</f>
        <v>785.9</v>
      </c>
      <c r="G158" s="16">
        <f>G114</f>
        <v>300</v>
      </c>
      <c r="H158" s="16">
        <f t="shared" si="38"/>
        <v>485.9</v>
      </c>
      <c r="I158" s="51">
        <f>G158/F158*100</f>
        <v>38.17279552105866</v>
      </c>
      <c r="J158" s="15" t="s">
        <v>64</v>
      </c>
    </row>
    <row r="159" spans="1:11" ht="19.5" customHeight="1" x14ac:dyDescent="0.25">
      <c r="A159" s="76"/>
      <c r="B159" s="77"/>
      <c r="C159" s="78"/>
      <c r="D159" s="44" t="s">
        <v>21</v>
      </c>
      <c r="E159" s="43">
        <f>E153-E163</f>
        <v>115772.50000000001</v>
      </c>
      <c r="F159" s="43">
        <f>F153-F163</f>
        <v>115621.10000000002</v>
      </c>
      <c r="G159" s="43">
        <f>G153-G163</f>
        <v>84843.900000000009</v>
      </c>
      <c r="H159" s="43">
        <f t="shared" si="38"/>
        <v>30777.200000000012</v>
      </c>
      <c r="I159" s="54">
        <f>G159/F159*100</f>
        <v>73.38098322883971</v>
      </c>
      <c r="J159" s="55" t="s">
        <v>64</v>
      </c>
    </row>
    <row r="160" spans="1:11" ht="25.5" customHeight="1" x14ac:dyDescent="0.25">
      <c r="A160" s="79"/>
      <c r="B160" s="80"/>
      <c r="C160" s="81"/>
      <c r="D160" s="44" t="s">
        <v>22</v>
      </c>
      <c r="E160" s="16">
        <f>E116</f>
        <v>12397</v>
      </c>
      <c r="F160" s="16">
        <f>F154</f>
        <v>12397</v>
      </c>
      <c r="G160" s="16">
        <f>G154</f>
        <v>7172.2000000000007</v>
      </c>
      <c r="H160" s="16">
        <f>F160-G160</f>
        <v>5224.7999999999993</v>
      </c>
      <c r="I160" s="51">
        <f>G160/F160*100</f>
        <v>57.854319593450029</v>
      </c>
      <c r="J160" s="15" t="s">
        <v>64</v>
      </c>
    </row>
    <row r="161" spans="1:10" ht="30" customHeight="1" x14ac:dyDescent="0.25">
      <c r="A161" s="73" t="s">
        <v>49</v>
      </c>
      <c r="B161" s="74"/>
      <c r="C161" s="75"/>
      <c r="D161" s="44" t="s">
        <v>20</v>
      </c>
      <c r="E161" s="16">
        <v>0</v>
      </c>
      <c r="F161" s="16">
        <v>0</v>
      </c>
      <c r="G161" s="16">
        <v>0</v>
      </c>
      <c r="H161" s="16">
        <f t="shared" si="38"/>
        <v>0</v>
      </c>
      <c r="I161" s="51">
        <v>0</v>
      </c>
      <c r="J161" s="15" t="s">
        <v>64</v>
      </c>
    </row>
    <row r="162" spans="1:10" ht="27.75" customHeight="1" x14ac:dyDescent="0.25">
      <c r="A162" s="76"/>
      <c r="B162" s="77"/>
      <c r="C162" s="78"/>
      <c r="D162" s="44" t="s">
        <v>3</v>
      </c>
      <c r="E162" s="16">
        <v>0</v>
      </c>
      <c r="F162" s="16">
        <v>0</v>
      </c>
      <c r="G162" s="16">
        <v>0</v>
      </c>
      <c r="H162" s="16">
        <f t="shared" si="38"/>
        <v>0</v>
      </c>
      <c r="I162" s="51">
        <v>0</v>
      </c>
      <c r="J162" s="15" t="s">
        <v>64</v>
      </c>
    </row>
    <row r="163" spans="1:10" ht="19.5" customHeight="1" x14ac:dyDescent="0.25">
      <c r="A163" s="76"/>
      <c r="B163" s="77"/>
      <c r="C163" s="78"/>
      <c r="D163" s="44" t="s">
        <v>21</v>
      </c>
      <c r="E163" s="16">
        <f>E134</f>
        <v>6441</v>
      </c>
      <c r="F163" s="16">
        <v>6441</v>
      </c>
      <c r="G163" s="16">
        <f>G134</f>
        <v>5146.2</v>
      </c>
      <c r="H163" s="16">
        <f>F163-G163</f>
        <v>1294.8000000000002</v>
      </c>
      <c r="I163" s="51">
        <f>G163/F163*100</f>
        <v>79.897531439217502</v>
      </c>
      <c r="J163" s="15" t="s">
        <v>64</v>
      </c>
    </row>
    <row r="164" spans="1:10" ht="27" customHeight="1" x14ac:dyDescent="0.25">
      <c r="A164" s="79"/>
      <c r="B164" s="80"/>
      <c r="C164" s="81"/>
      <c r="D164" s="45" t="s">
        <v>22</v>
      </c>
      <c r="E164" s="17">
        <v>0</v>
      </c>
      <c r="F164" s="17">
        <v>0</v>
      </c>
      <c r="G164" s="17">
        <v>0</v>
      </c>
      <c r="H164" s="17">
        <v>0</v>
      </c>
      <c r="I164" s="52">
        <v>0</v>
      </c>
      <c r="J164" s="15" t="s">
        <v>64</v>
      </c>
    </row>
    <row r="165" spans="1:10" ht="30.75" customHeight="1" x14ac:dyDescent="0.25">
      <c r="A165" s="73" t="s">
        <v>84</v>
      </c>
      <c r="B165" s="74"/>
      <c r="C165" s="75"/>
      <c r="D165" s="44" t="s">
        <v>20</v>
      </c>
      <c r="E165" s="16">
        <v>0</v>
      </c>
      <c r="F165" s="16">
        <v>0</v>
      </c>
      <c r="G165" s="16">
        <v>0</v>
      </c>
      <c r="H165" s="16">
        <v>0</v>
      </c>
      <c r="I165" s="51">
        <v>0</v>
      </c>
      <c r="J165" s="15" t="s">
        <v>64</v>
      </c>
    </row>
    <row r="166" spans="1:10" ht="29.25" customHeight="1" x14ac:dyDescent="0.25">
      <c r="A166" s="76"/>
      <c r="B166" s="77"/>
      <c r="C166" s="78"/>
      <c r="D166" s="44" t="s">
        <v>3</v>
      </c>
      <c r="E166" s="16">
        <v>0</v>
      </c>
      <c r="F166" s="16">
        <v>0</v>
      </c>
      <c r="G166" s="16">
        <v>0</v>
      </c>
      <c r="H166" s="16">
        <v>0</v>
      </c>
      <c r="I166" s="51">
        <v>0</v>
      </c>
      <c r="J166" s="15" t="s">
        <v>64</v>
      </c>
    </row>
    <row r="167" spans="1:10" ht="23.25" customHeight="1" x14ac:dyDescent="0.25">
      <c r="A167" s="76"/>
      <c r="B167" s="77"/>
      <c r="C167" s="78"/>
      <c r="D167" s="44" t="s">
        <v>21</v>
      </c>
      <c r="E167" s="16">
        <v>0</v>
      </c>
      <c r="F167" s="16">
        <v>0</v>
      </c>
      <c r="G167" s="16">
        <v>0</v>
      </c>
      <c r="H167" s="16">
        <v>0</v>
      </c>
      <c r="I167" s="51">
        <v>0</v>
      </c>
      <c r="J167" s="15" t="s">
        <v>64</v>
      </c>
    </row>
    <row r="168" spans="1:10" ht="36" customHeight="1" x14ac:dyDescent="0.25">
      <c r="A168" s="79"/>
      <c r="B168" s="80"/>
      <c r="C168" s="81"/>
      <c r="D168" s="44" t="s">
        <v>22</v>
      </c>
      <c r="E168" s="16">
        <v>0</v>
      </c>
      <c r="F168" s="16">
        <v>0</v>
      </c>
      <c r="G168" s="16">
        <v>0</v>
      </c>
      <c r="H168" s="16">
        <v>0</v>
      </c>
      <c r="I168" s="51">
        <v>0</v>
      </c>
      <c r="J168" s="15" t="s">
        <v>64</v>
      </c>
    </row>
    <row r="169" spans="1:10" ht="40.5" customHeight="1" x14ac:dyDescent="0.25">
      <c r="A169" s="287" t="s">
        <v>54</v>
      </c>
      <c r="B169" s="287"/>
      <c r="C169" s="287"/>
      <c r="D169" s="288" t="s">
        <v>85</v>
      </c>
      <c r="E169" s="289" t="s">
        <v>65</v>
      </c>
      <c r="F169" s="290" t="s">
        <v>86</v>
      </c>
      <c r="G169" s="290"/>
      <c r="H169" s="291"/>
      <c r="I169" s="292" t="s">
        <v>53</v>
      </c>
      <c r="J169" s="292"/>
    </row>
    <row r="170" spans="1:10" ht="24.75" customHeight="1" x14ac:dyDescent="0.25">
      <c r="A170" s="258"/>
      <c r="B170" s="293" t="s">
        <v>50</v>
      </c>
      <c r="C170" s="293"/>
      <c r="D170" s="294" t="s">
        <v>55</v>
      </c>
      <c r="E170" s="295" t="s">
        <v>51</v>
      </c>
      <c r="F170" s="296" t="s">
        <v>56</v>
      </c>
      <c r="G170" s="296"/>
      <c r="H170" s="295" t="s">
        <v>51</v>
      </c>
      <c r="I170" s="297" t="s">
        <v>52</v>
      </c>
      <c r="J170" s="297"/>
    </row>
    <row r="171" spans="1:10" ht="20.25" customHeight="1" x14ac:dyDescent="0.25">
      <c r="A171" s="10"/>
      <c r="B171" s="10"/>
      <c r="C171" s="10"/>
      <c r="D171" s="10"/>
      <c r="E171" s="1"/>
      <c r="F171" s="1"/>
      <c r="G171" s="1"/>
      <c r="H171" s="1"/>
      <c r="I171" s="1"/>
      <c r="J171" s="1"/>
    </row>
    <row r="172" spans="1:10" ht="31.5" customHeight="1" x14ac:dyDescent="0.25">
      <c r="A172" s="10"/>
      <c r="B172" s="62" t="s">
        <v>57</v>
      </c>
      <c r="C172" s="62"/>
      <c r="D172" s="7" t="s">
        <v>58</v>
      </c>
      <c r="E172" s="56" t="s">
        <v>66</v>
      </c>
      <c r="F172" s="63" t="s">
        <v>73</v>
      </c>
      <c r="G172" s="66"/>
      <c r="H172" s="57"/>
      <c r="I172" s="119" t="s">
        <v>74</v>
      </c>
      <c r="J172" s="119"/>
    </row>
    <row r="173" spans="1:10" ht="15" customHeight="1" x14ac:dyDescent="0.25">
      <c r="A173" s="9"/>
      <c r="B173" s="131" t="s">
        <v>75</v>
      </c>
      <c r="C173" s="85"/>
      <c r="D173" s="12" t="s">
        <v>55</v>
      </c>
      <c r="E173" s="2" t="s">
        <v>51</v>
      </c>
      <c r="F173" s="65" t="s">
        <v>56</v>
      </c>
      <c r="G173" s="65"/>
      <c r="H173" s="2" t="s">
        <v>51</v>
      </c>
      <c r="I173" s="118" t="s">
        <v>52</v>
      </c>
      <c r="J173" s="118"/>
    </row>
    <row r="174" spans="1:10" ht="1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9"/>
      <c r="B175" s="128" t="s">
        <v>63</v>
      </c>
      <c r="C175" s="128"/>
      <c r="D175" s="128"/>
      <c r="E175" s="128"/>
      <c r="F175" s="128"/>
      <c r="G175" s="9"/>
      <c r="H175" s="9"/>
      <c r="I175" s="9"/>
      <c r="J175" s="9"/>
    </row>
    <row r="176" spans="1:10" ht="26.25" customHeight="1" x14ac:dyDescent="0.25">
      <c r="A176" s="9"/>
      <c r="B176" s="9"/>
      <c r="C176" s="9"/>
      <c r="D176" s="9"/>
      <c r="E176" s="9"/>
      <c r="F176" s="48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</sheetData>
  <mergeCells count="122">
    <mergeCell ref="A46:A49"/>
    <mergeCell ref="B46:B49"/>
    <mergeCell ref="C46:C49"/>
    <mergeCell ref="A50:A53"/>
    <mergeCell ref="A67:C70"/>
    <mergeCell ref="A54:A57"/>
    <mergeCell ref="B54:B57"/>
    <mergeCell ref="C54:C57"/>
    <mergeCell ref="A58:C61"/>
    <mergeCell ref="B63:B66"/>
    <mergeCell ref="C63:C66"/>
    <mergeCell ref="A62:J62"/>
    <mergeCell ref="A63:A66"/>
    <mergeCell ref="B50:B53"/>
    <mergeCell ref="C50:C53"/>
    <mergeCell ref="A45:J45"/>
    <mergeCell ref="J30:J31"/>
    <mergeCell ref="A11:E11"/>
    <mergeCell ref="A105:A108"/>
    <mergeCell ref="B105:B108"/>
    <mergeCell ref="C105:C108"/>
    <mergeCell ref="A109:C112"/>
    <mergeCell ref="A113:C116"/>
    <mergeCell ref="A139:A142"/>
    <mergeCell ref="A138:J138"/>
    <mergeCell ref="C139:C142"/>
    <mergeCell ref="B139:B142"/>
    <mergeCell ref="C124:C127"/>
    <mergeCell ref="B37:B40"/>
    <mergeCell ref="A37:A40"/>
    <mergeCell ref="C29:C32"/>
    <mergeCell ref="A33:A36"/>
    <mergeCell ref="B33:B36"/>
    <mergeCell ref="C33:C36"/>
    <mergeCell ref="A41:C44"/>
    <mergeCell ref="A100:J100"/>
    <mergeCell ref="A101:A104"/>
    <mergeCell ref="B101:B104"/>
    <mergeCell ref="C101:C104"/>
    <mergeCell ref="A29:A32"/>
    <mergeCell ref="B29:B32"/>
    <mergeCell ref="A12:J12"/>
    <mergeCell ref="A13:J13"/>
    <mergeCell ref="C37:C40"/>
    <mergeCell ref="B175:F175"/>
    <mergeCell ref="A117:J117"/>
    <mergeCell ref="A147:C150"/>
    <mergeCell ref="A165:C168"/>
    <mergeCell ref="A143:C146"/>
    <mergeCell ref="B173:C173"/>
    <mergeCell ref="F173:G173"/>
    <mergeCell ref="A136:J136"/>
    <mergeCell ref="A137:J137"/>
    <mergeCell ref="A161:C164"/>
    <mergeCell ref="A118:J118"/>
    <mergeCell ref="A119:J119"/>
    <mergeCell ref="A120:A123"/>
    <mergeCell ref="B120:B123"/>
    <mergeCell ref="C120:C123"/>
    <mergeCell ref="A124:A127"/>
    <mergeCell ref="B124:B127"/>
    <mergeCell ref="A151:C155"/>
    <mergeCell ref="I173:J173"/>
    <mergeCell ref="I169:J169"/>
    <mergeCell ref="I170:J170"/>
    <mergeCell ref="I172:J172"/>
    <mergeCell ref="B80:B83"/>
    <mergeCell ref="A80:A83"/>
    <mergeCell ref="A88:A91"/>
    <mergeCell ref="B88:B91"/>
    <mergeCell ref="C88:C91"/>
    <mergeCell ref="A92:A95"/>
    <mergeCell ref="B92:B95"/>
    <mergeCell ref="C92:C95"/>
    <mergeCell ref="A5:J5"/>
    <mergeCell ref="A6:J6"/>
    <mergeCell ref="A8:I8"/>
    <mergeCell ref="A14:A16"/>
    <mergeCell ref="B14:B16"/>
    <mergeCell ref="C14:C16"/>
    <mergeCell ref="D14:D16"/>
    <mergeCell ref="A25:A28"/>
    <mergeCell ref="B25:B28"/>
    <mergeCell ref="C25:C28"/>
    <mergeCell ref="E14:E16"/>
    <mergeCell ref="F14:F16"/>
    <mergeCell ref="A19:J19"/>
    <mergeCell ref="A20:J20"/>
    <mergeCell ref="A21:A24"/>
    <mergeCell ref="B21:B24"/>
    <mergeCell ref="C21:C24"/>
    <mergeCell ref="G14:G16"/>
    <mergeCell ref="H14:I14"/>
    <mergeCell ref="J14:J16"/>
    <mergeCell ref="A18:J18"/>
    <mergeCell ref="J26:J27"/>
    <mergeCell ref="A9:J9"/>
    <mergeCell ref="A10:J10"/>
    <mergeCell ref="I2:J2"/>
    <mergeCell ref="I3:J3"/>
    <mergeCell ref="A169:C169"/>
    <mergeCell ref="F169:G169"/>
    <mergeCell ref="B170:C170"/>
    <mergeCell ref="F170:G170"/>
    <mergeCell ref="B172:C172"/>
    <mergeCell ref="F172:G172"/>
    <mergeCell ref="A128:C131"/>
    <mergeCell ref="A132:C135"/>
    <mergeCell ref="A156:J156"/>
    <mergeCell ref="A157:C160"/>
    <mergeCell ref="A71:J71"/>
    <mergeCell ref="A72:A75"/>
    <mergeCell ref="B72:B75"/>
    <mergeCell ref="C72:C75"/>
    <mergeCell ref="A76:A79"/>
    <mergeCell ref="B76:B79"/>
    <mergeCell ref="C76:C79"/>
    <mergeCell ref="A84:A87"/>
    <mergeCell ref="B84:B87"/>
    <mergeCell ref="C84:C87"/>
    <mergeCell ref="A96:C99"/>
    <mergeCell ref="C80:C83"/>
  </mergeCells>
  <pageMargins left="0.51181102362204722" right="0.31496062992125984" top="0.74803149606299213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87" workbookViewId="0">
      <selection activeCell="A7" sqref="A7:E7"/>
    </sheetView>
  </sheetViews>
  <sheetFormatPr defaultRowHeight="15" x14ac:dyDescent="0.25"/>
  <cols>
    <col min="1" max="1" width="14.28515625" customWidth="1"/>
    <col min="2" max="2" width="18.5703125" customWidth="1"/>
    <col min="3" max="3" width="19.140625" customWidth="1"/>
    <col min="4" max="4" width="25.28515625" customWidth="1"/>
    <col min="5" max="5" width="14.28515625" customWidth="1"/>
    <col min="6" max="6" width="19.5703125" customWidth="1"/>
    <col min="7" max="7" width="13" customWidth="1"/>
    <col min="8" max="8" width="14.5703125" customWidth="1"/>
    <col min="9" max="9" width="14" customWidth="1"/>
    <col min="10" max="10" width="30" customWidth="1"/>
  </cols>
  <sheetData>
    <row r="1" spans="1:10" ht="15.75" customHeight="1" x14ac:dyDescent="0.25">
      <c r="A1" s="83" t="s">
        <v>91</v>
      </c>
      <c r="B1" s="189"/>
      <c r="C1" s="189"/>
      <c r="D1" s="189"/>
      <c r="E1" s="190"/>
      <c r="F1" s="190"/>
      <c r="G1" s="190"/>
      <c r="H1" s="190"/>
      <c r="I1" s="190"/>
    </row>
    <row r="2" spans="1:10" ht="15.75" customHeight="1" x14ac:dyDescent="0.25">
      <c r="A2" s="83" t="s">
        <v>92</v>
      </c>
      <c r="B2" s="189"/>
      <c r="C2" s="189"/>
      <c r="D2" s="189"/>
      <c r="E2" s="189"/>
      <c r="F2" s="189"/>
      <c r="G2" s="190"/>
      <c r="H2" s="190"/>
      <c r="I2" s="190"/>
    </row>
    <row r="3" spans="1:10" ht="15.75" customHeight="1" x14ac:dyDescent="0.25">
      <c r="A3" s="32"/>
      <c r="B3" s="19"/>
      <c r="C3" s="19"/>
      <c r="D3" s="19"/>
      <c r="E3" s="19"/>
      <c r="F3" s="19"/>
      <c r="G3" s="19"/>
      <c r="H3" s="19"/>
    </row>
    <row r="4" spans="1:10" ht="15.75" customHeight="1" x14ac:dyDescent="0.25">
      <c r="A4" s="83" t="s">
        <v>174</v>
      </c>
      <c r="B4" s="189"/>
      <c r="C4" s="189"/>
      <c r="D4" s="189"/>
      <c r="E4" s="189"/>
      <c r="F4" s="189"/>
      <c r="G4" s="189"/>
      <c r="H4" s="189"/>
      <c r="I4" s="190"/>
      <c r="J4" s="190"/>
    </row>
    <row r="5" spans="1:10" ht="15.75" customHeight="1" x14ac:dyDescent="0.25">
      <c r="A5" s="32"/>
      <c r="B5" s="19"/>
      <c r="C5" s="19"/>
      <c r="D5" s="19"/>
      <c r="E5" s="19"/>
      <c r="F5" s="19"/>
      <c r="G5" s="19"/>
      <c r="H5" s="19"/>
    </row>
    <row r="6" spans="1:10" ht="15.75" customHeight="1" x14ac:dyDescent="0.25">
      <c r="A6" s="178" t="s">
        <v>147</v>
      </c>
      <c r="B6" s="179"/>
      <c r="C6" s="179"/>
      <c r="D6" s="179"/>
      <c r="E6" s="179"/>
      <c r="F6" s="179"/>
      <c r="G6" s="179"/>
      <c r="H6" s="19"/>
    </row>
    <row r="7" spans="1:10" ht="15.75" customHeight="1" x14ac:dyDescent="0.25">
      <c r="A7" s="191" t="s">
        <v>93</v>
      </c>
      <c r="B7" s="179"/>
      <c r="C7" s="179"/>
      <c r="D7" s="179"/>
      <c r="E7" s="179"/>
      <c r="F7" s="19"/>
      <c r="G7" s="19"/>
      <c r="H7" s="19"/>
    </row>
    <row r="8" spans="1:10" ht="16.5" thickBot="1" x14ac:dyDescent="0.3">
      <c r="A8" s="32"/>
      <c r="B8" s="19"/>
      <c r="C8" s="19"/>
      <c r="D8" s="19"/>
      <c r="E8" s="19"/>
      <c r="F8" s="19"/>
      <c r="G8" s="19"/>
      <c r="H8" s="19"/>
    </row>
    <row r="9" spans="1:10" ht="15.75" thickBot="1" x14ac:dyDescent="0.3">
      <c r="A9" s="167" t="s">
        <v>94</v>
      </c>
      <c r="B9" s="167" t="s">
        <v>95</v>
      </c>
      <c r="C9" s="167" t="s">
        <v>96</v>
      </c>
      <c r="D9" s="167" t="s">
        <v>97</v>
      </c>
      <c r="E9" s="167" t="s">
        <v>98</v>
      </c>
      <c r="F9" s="164" t="s">
        <v>99</v>
      </c>
      <c r="G9" s="166"/>
      <c r="H9" s="164" t="s">
        <v>13</v>
      </c>
      <c r="I9" s="166"/>
      <c r="J9" s="167" t="s">
        <v>100</v>
      </c>
    </row>
    <row r="10" spans="1:10" ht="57.75" customHeight="1" x14ac:dyDescent="0.25">
      <c r="A10" s="162"/>
      <c r="B10" s="162"/>
      <c r="C10" s="162"/>
      <c r="D10" s="162"/>
      <c r="E10" s="162"/>
      <c r="F10" s="167" t="s">
        <v>101</v>
      </c>
      <c r="G10" s="167" t="s">
        <v>102</v>
      </c>
      <c r="H10" s="21" t="s">
        <v>9</v>
      </c>
      <c r="I10" s="167" t="s">
        <v>104</v>
      </c>
      <c r="J10" s="162"/>
    </row>
    <row r="11" spans="1:10" ht="15.75" thickBot="1" x14ac:dyDescent="0.3">
      <c r="A11" s="168"/>
      <c r="B11" s="168"/>
      <c r="C11" s="168"/>
      <c r="D11" s="168"/>
      <c r="E11" s="168"/>
      <c r="F11" s="168"/>
      <c r="G11" s="168"/>
      <c r="H11" s="23" t="s">
        <v>103</v>
      </c>
      <c r="I11" s="168"/>
      <c r="J11" s="168"/>
    </row>
    <row r="12" spans="1:10" ht="16.5" thickBot="1" x14ac:dyDescent="0.3">
      <c r="A12" s="194" t="s">
        <v>105</v>
      </c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 ht="15.75" thickBot="1" x14ac:dyDescent="0.3">
      <c r="A13" s="186" t="s">
        <v>106</v>
      </c>
      <c r="B13" s="187"/>
      <c r="C13" s="187"/>
      <c r="D13" s="187"/>
      <c r="E13" s="187"/>
      <c r="F13" s="187"/>
      <c r="G13" s="187"/>
      <c r="H13" s="187"/>
      <c r="I13" s="187"/>
      <c r="J13" s="188"/>
    </row>
    <row r="14" spans="1:10" ht="15.75" thickBot="1" x14ac:dyDescent="0.3">
      <c r="A14" s="164" t="s">
        <v>107</v>
      </c>
      <c r="B14" s="165"/>
      <c r="C14" s="165"/>
      <c r="D14" s="165"/>
      <c r="E14" s="165"/>
      <c r="F14" s="165"/>
      <c r="G14" s="165"/>
      <c r="H14" s="165"/>
      <c r="I14" s="165"/>
      <c r="J14" s="166"/>
    </row>
    <row r="15" spans="1:10" ht="36" customHeight="1" thickBot="1" x14ac:dyDescent="0.3">
      <c r="A15" s="33" t="s">
        <v>80</v>
      </c>
      <c r="B15" s="24" t="s">
        <v>108</v>
      </c>
      <c r="C15" s="23" t="s">
        <v>19</v>
      </c>
      <c r="D15" s="23" t="s">
        <v>109</v>
      </c>
      <c r="E15" s="23" t="s">
        <v>110</v>
      </c>
      <c r="F15" s="23" t="s">
        <v>111</v>
      </c>
      <c r="G15" s="25">
        <v>4182</v>
      </c>
      <c r="H15" s="23">
        <v>-52</v>
      </c>
      <c r="I15" s="23">
        <v>101.2</v>
      </c>
      <c r="J15" s="26"/>
    </row>
    <row r="16" spans="1:10" ht="81.75" customHeight="1" thickBot="1" x14ac:dyDescent="0.3">
      <c r="A16" s="27" t="s">
        <v>112</v>
      </c>
      <c r="B16" s="29" t="s">
        <v>113</v>
      </c>
      <c r="C16" s="29" t="s">
        <v>19</v>
      </c>
      <c r="D16" s="23" t="s">
        <v>114</v>
      </c>
      <c r="E16" s="23" t="s">
        <v>115</v>
      </c>
      <c r="F16" s="23" t="s">
        <v>116</v>
      </c>
      <c r="G16" s="30">
        <v>12401</v>
      </c>
      <c r="H16" s="23">
        <v>-51</v>
      </c>
      <c r="I16" s="23">
        <v>100.4</v>
      </c>
      <c r="J16" s="26"/>
    </row>
    <row r="17" spans="1:10" ht="29.25" customHeight="1" x14ac:dyDescent="0.25">
      <c r="A17" s="158" t="s">
        <v>117</v>
      </c>
      <c r="B17" s="158" t="s">
        <v>118</v>
      </c>
      <c r="C17" s="158" t="s">
        <v>19</v>
      </c>
      <c r="D17" s="167" t="s">
        <v>114</v>
      </c>
      <c r="E17" s="167" t="s">
        <v>119</v>
      </c>
      <c r="F17" s="167" t="s">
        <v>119</v>
      </c>
      <c r="G17" s="167">
        <v>82579</v>
      </c>
      <c r="H17" s="167">
        <v>-3079</v>
      </c>
      <c r="I17" s="167">
        <v>103.8</v>
      </c>
      <c r="J17" s="155"/>
    </row>
    <row r="18" spans="1:10" x14ac:dyDescent="0.25">
      <c r="A18" s="159"/>
      <c r="B18" s="159"/>
      <c r="C18" s="159"/>
      <c r="D18" s="169"/>
      <c r="E18" s="169"/>
      <c r="F18" s="192"/>
      <c r="G18" s="169"/>
      <c r="H18" s="169"/>
      <c r="I18" s="169"/>
      <c r="J18" s="156"/>
    </row>
    <row r="19" spans="1:10" ht="15" customHeight="1" thickBot="1" x14ac:dyDescent="0.3">
      <c r="A19" s="159"/>
      <c r="B19" s="159"/>
      <c r="C19" s="159"/>
      <c r="D19" s="169"/>
      <c r="E19" s="169"/>
      <c r="F19" s="192"/>
      <c r="G19" s="169"/>
      <c r="H19" s="169"/>
      <c r="I19" s="169"/>
      <c r="J19" s="156"/>
    </row>
    <row r="20" spans="1:10" ht="15.75" hidden="1" thickBot="1" x14ac:dyDescent="0.3">
      <c r="A20" s="160"/>
      <c r="B20" s="160"/>
      <c r="C20" s="160"/>
      <c r="D20" s="170"/>
      <c r="E20" s="170"/>
      <c r="F20" s="193"/>
      <c r="G20" s="170"/>
      <c r="H20" s="170"/>
      <c r="I20" s="170"/>
      <c r="J20" s="157"/>
    </row>
    <row r="21" spans="1:10" ht="25.5" customHeight="1" thickBot="1" x14ac:dyDescent="0.3">
      <c r="A21" s="164" t="s">
        <v>120</v>
      </c>
      <c r="B21" s="165"/>
      <c r="C21" s="165"/>
      <c r="D21" s="165"/>
      <c r="E21" s="165"/>
      <c r="F21" s="165"/>
      <c r="G21" s="165"/>
      <c r="H21" s="165"/>
      <c r="I21" s="165"/>
      <c r="J21" s="166"/>
    </row>
    <row r="22" spans="1:10" x14ac:dyDescent="0.25">
      <c r="A22" s="158" t="s">
        <v>121</v>
      </c>
      <c r="B22" s="158" t="s">
        <v>122</v>
      </c>
      <c r="C22" s="158" t="s">
        <v>19</v>
      </c>
      <c r="D22" s="167" t="s">
        <v>123</v>
      </c>
      <c r="E22" s="167">
        <v>100</v>
      </c>
      <c r="F22" s="167">
        <v>100</v>
      </c>
      <c r="G22" s="167">
        <v>100</v>
      </c>
      <c r="H22" s="167">
        <v>0</v>
      </c>
      <c r="I22" s="167">
        <v>100</v>
      </c>
      <c r="J22" s="155"/>
    </row>
    <row r="23" spans="1:10" ht="15.75" hidden="1" thickBot="1" x14ac:dyDescent="0.3">
      <c r="A23" s="159"/>
      <c r="B23" s="159"/>
      <c r="C23" s="159"/>
      <c r="D23" s="169"/>
      <c r="E23" s="169"/>
      <c r="F23" s="162"/>
      <c r="G23" s="169"/>
      <c r="H23" s="169"/>
      <c r="I23" s="169"/>
      <c r="J23" s="156"/>
    </row>
    <row r="24" spans="1:10" ht="15.75" hidden="1" thickBot="1" x14ac:dyDescent="0.3">
      <c r="A24" s="159"/>
      <c r="B24" s="159"/>
      <c r="C24" s="159"/>
      <c r="D24" s="169"/>
      <c r="E24" s="169"/>
      <c r="F24" s="162"/>
      <c r="G24" s="169"/>
      <c r="H24" s="169"/>
      <c r="I24" s="169"/>
      <c r="J24" s="156"/>
    </row>
    <row r="25" spans="1:10" ht="141" customHeight="1" thickBot="1" x14ac:dyDescent="0.3">
      <c r="A25" s="160"/>
      <c r="B25" s="160"/>
      <c r="C25" s="160"/>
      <c r="D25" s="170"/>
      <c r="E25" s="170"/>
      <c r="F25" s="168"/>
      <c r="G25" s="170"/>
      <c r="H25" s="170"/>
      <c r="I25" s="170"/>
      <c r="J25" s="157"/>
    </row>
    <row r="26" spans="1:10" ht="149.25" customHeight="1" thickBot="1" x14ac:dyDescent="0.3">
      <c r="A26" s="158" t="s">
        <v>124</v>
      </c>
      <c r="B26" s="158" t="s">
        <v>125</v>
      </c>
      <c r="C26" s="158" t="s">
        <v>19</v>
      </c>
      <c r="D26" s="167" t="s">
        <v>123</v>
      </c>
      <c r="E26" s="167">
        <v>15</v>
      </c>
      <c r="F26" s="167">
        <v>16</v>
      </c>
      <c r="G26" s="167">
        <v>16</v>
      </c>
      <c r="H26" s="167">
        <v>0</v>
      </c>
      <c r="I26" s="167">
        <v>100</v>
      </c>
      <c r="J26" s="155"/>
    </row>
    <row r="27" spans="1:10" ht="15.75" hidden="1" thickBot="1" x14ac:dyDescent="0.3">
      <c r="A27" s="159"/>
      <c r="B27" s="159"/>
      <c r="C27" s="159"/>
      <c r="D27" s="169"/>
      <c r="E27" s="169"/>
      <c r="F27" s="162"/>
      <c r="G27" s="169"/>
      <c r="H27" s="169"/>
      <c r="I27" s="169"/>
      <c r="J27" s="156"/>
    </row>
    <row r="28" spans="1:10" ht="15.75" hidden="1" thickBot="1" x14ac:dyDescent="0.3">
      <c r="A28" s="160"/>
      <c r="B28" s="160"/>
      <c r="C28" s="160"/>
      <c r="D28" s="171"/>
      <c r="E28" s="171"/>
      <c r="F28" s="163"/>
      <c r="G28" s="171"/>
      <c r="H28" s="171"/>
      <c r="I28" s="171"/>
      <c r="J28" s="157"/>
    </row>
    <row r="29" spans="1:10" ht="219" customHeight="1" x14ac:dyDescent="0.25">
      <c r="A29" s="158" t="s">
        <v>126</v>
      </c>
      <c r="B29" s="158" t="s">
        <v>127</v>
      </c>
      <c r="C29" s="158" t="s">
        <v>19</v>
      </c>
      <c r="D29" s="161" t="s">
        <v>128</v>
      </c>
      <c r="E29" s="161">
        <v>6</v>
      </c>
      <c r="F29" s="161">
        <v>7</v>
      </c>
      <c r="G29" s="161">
        <v>9</v>
      </c>
      <c r="H29" s="161">
        <v>-2</v>
      </c>
      <c r="I29" s="161">
        <v>128.5</v>
      </c>
      <c r="J29" s="155" t="s">
        <v>129</v>
      </c>
    </row>
    <row r="30" spans="1:10" ht="9.75" customHeight="1" thickBot="1" x14ac:dyDescent="0.3">
      <c r="A30" s="159"/>
      <c r="B30" s="159"/>
      <c r="C30" s="159"/>
      <c r="D30" s="169"/>
      <c r="E30" s="169"/>
      <c r="F30" s="162"/>
      <c r="G30" s="169"/>
      <c r="H30" s="169"/>
      <c r="I30" s="169"/>
      <c r="J30" s="156"/>
    </row>
    <row r="31" spans="1:10" ht="15.75" hidden="1" thickBot="1" x14ac:dyDescent="0.3">
      <c r="A31" s="159"/>
      <c r="B31" s="159"/>
      <c r="C31" s="159"/>
      <c r="D31" s="31"/>
      <c r="E31" s="21"/>
      <c r="F31" s="162"/>
      <c r="G31" s="21"/>
      <c r="H31" s="21"/>
      <c r="I31" s="21"/>
      <c r="J31" s="156"/>
    </row>
    <row r="32" spans="1:10" ht="15.75" hidden="1" thickBot="1" x14ac:dyDescent="0.3">
      <c r="A32" s="159"/>
      <c r="B32" s="159"/>
      <c r="C32" s="159"/>
      <c r="D32" s="197" t="s">
        <v>128</v>
      </c>
      <c r="E32" s="197">
        <v>6</v>
      </c>
      <c r="F32" s="162"/>
      <c r="G32" s="162">
        <v>9</v>
      </c>
      <c r="H32" s="162">
        <v>-2</v>
      </c>
      <c r="I32" s="162">
        <v>128.5</v>
      </c>
      <c r="J32" s="156"/>
    </row>
    <row r="33" spans="1:10" ht="15.75" hidden="1" thickBot="1" x14ac:dyDescent="0.3">
      <c r="A33" s="159"/>
      <c r="B33" s="159"/>
      <c r="C33" s="159"/>
      <c r="D33" s="198"/>
      <c r="E33" s="192"/>
      <c r="F33" s="162"/>
      <c r="G33" s="169"/>
      <c r="H33" s="169"/>
      <c r="I33" s="169"/>
      <c r="J33" s="156"/>
    </row>
    <row r="34" spans="1:10" ht="15.75" hidden="1" thickBot="1" x14ac:dyDescent="0.3">
      <c r="A34" s="159"/>
      <c r="B34" s="159"/>
      <c r="C34" s="159"/>
      <c r="D34" s="198"/>
      <c r="E34" s="192"/>
      <c r="F34" s="162"/>
      <c r="G34" s="169"/>
      <c r="H34" s="169"/>
      <c r="I34" s="169"/>
      <c r="J34" s="156"/>
    </row>
    <row r="35" spans="1:10" ht="1.5" hidden="1" customHeight="1" thickBot="1" x14ac:dyDescent="0.3">
      <c r="A35" s="159"/>
      <c r="B35" s="159"/>
      <c r="C35" s="159"/>
      <c r="D35" s="198"/>
      <c r="E35" s="192"/>
      <c r="F35" s="162"/>
      <c r="G35" s="169"/>
      <c r="H35" s="169"/>
      <c r="I35" s="169"/>
      <c r="J35" s="156"/>
    </row>
    <row r="36" spans="1:10" ht="15.75" hidden="1" thickBot="1" x14ac:dyDescent="0.3">
      <c r="A36" s="159"/>
      <c r="B36" s="159"/>
      <c r="C36" s="159"/>
      <c r="D36" s="198"/>
      <c r="E36" s="192"/>
      <c r="F36" s="162"/>
      <c r="G36" s="169"/>
      <c r="H36" s="169"/>
      <c r="I36" s="169"/>
      <c r="J36" s="156"/>
    </row>
    <row r="37" spans="1:10" ht="3.75" hidden="1" customHeight="1" thickBot="1" x14ac:dyDescent="0.3">
      <c r="A37" s="159"/>
      <c r="B37" s="159"/>
      <c r="C37" s="159"/>
      <c r="D37" s="198"/>
      <c r="E37" s="192"/>
      <c r="F37" s="162"/>
      <c r="G37" s="169"/>
      <c r="H37" s="169"/>
      <c r="I37" s="169"/>
      <c r="J37" s="156"/>
    </row>
    <row r="38" spans="1:10" ht="15.75" hidden="1" thickBot="1" x14ac:dyDescent="0.3">
      <c r="A38" s="159"/>
      <c r="B38" s="159"/>
      <c r="C38" s="159"/>
      <c r="D38" s="198"/>
      <c r="E38" s="192"/>
      <c r="F38" s="162"/>
      <c r="G38" s="169"/>
      <c r="H38" s="169"/>
      <c r="I38" s="169"/>
      <c r="J38" s="156"/>
    </row>
    <row r="39" spans="1:10" ht="15.75" hidden="1" thickBot="1" x14ac:dyDescent="0.3">
      <c r="A39" s="159"/>
      <c r="B39" s="159"/>
      <c r="C39" s="159"/>
      <c r="D39" s="198"/>
      <c r="E39" s="192"/>
      <c r="F39" s="162"/>
      <c r="G39" s="169"/>
      <c r="H39" s="169"/>
      <c r="I39" s="169"/>
      <c r="J39" s="156"/>
    </row>
    <row r="40" spans="1:10" ht="15.75" hidden="1" thickBot="1" x14ac:dyDescent="0.3">
      <c r="A40" s="159"/>
      <c r="B40" s="159"/>
      <c r="C40" s="159"/>
      <c r="D40" s="198"/>
      <c r="E40" s="192"/>
      <c r="F40" s="162"/>
      <c r="G40" s="169"/>
      <c r="H40" s="169"/>
      <c r="I40" s="169"/>
      <c r="J40" s="156"/>
    </row>
    <row r="41" spans="1:10" ht="15" hidden="1" customHeight="1" thickBot="1" x14ac:dyDescent="0.3">
      <c r="A41" s="159"/>
      <c r="B41" s="159"/>
      <c r="C41" s="159"/>
      <c r="D41" s="198"/>
      <c r="E41" s="192"/>
      <c r="F41" s="162"/>
      <c r="G41" s="169"/>
      <c r="H41" s="169"/>
      <c r="I41" s="169"/>
      <c r="J41" s="156"/>
    </row>
    <row r="42" spans="1:10" ht="15.75" hidden="1" thickBot="1" x14ac:dyDescent="0.3">
      <c r="A42" s="159"/>
      <c r="B42" s="159"/>
      <c r="C42" s="159"/>
      <c r="D42" s="198"/>
      <c r="E42" s="192"/>
      <c r="F42" s="162"/>
      <c r="G42" s="169"/>
      <c r="H42" s="169"/>
      <c r="I42" s="169"/>
      <c r="J42" s="156"/>
    </row>
    <row r="43" spans="1:10" ht="15.75" hidden="1" thickBot="1" x14ac:dyDescent="0.3">
      <c r="A43" s="159"/>
      <c r="B43" s="159"/>
      <c r="C43" s="159"/>
      <c r="D43" s="198"/>
      <c r="E43" s="192"/>
      <c r="F43" s="162"/>
      <c r="G43" s="169"/>
      <c r="H43" s="169"/>
      <c r="I43" s="169"/>
      <c r="J43" s="156"/>
    </row>
    <row r="44" spans="1:10" ht="9.75" hidden="1" customHeight="1" thickBot="1" x14ac:dyDescent="0.3">
      <c r="A44" s="159"/>
      <c r="B44" s="159"/>
      <c r="C44" s="159"/>
      <c r="D44" s="198"/>
      <c r="E44" s="192"/>
      <c r="F44" s="162"/>
      <c r="G44" s="169"/>
      <c r="H44" s="169"/>
      <c r="I44" s="169"/>
      <c r="J44" s="156"/>
    </row>
    <row r="45" spans="1:10" ht="15.75" hidden="1" thickBot="1" x14ac:dyDescent="0.3">
      <c r="A45" s="159"/>
      <c r="B45" s="159"/>
      <c r="C45" s="159"/>
      <c r="D45" s="198"/>
      <c r="E45" s="192"/>
      <c r="F45" s="162"/>
      <c r="G45" s="169"/>
      <c r="H45" s="169"/>
      <c r="I45" s="169"/>
      <c r="J45" s="156"/>
    </row>
    <row r="46" spans="1:10" ht="15.75" hidden="1" thickBot="1" x14ac:dyDescent="0.3">
      <c r="A46" s="160"/>
      <c r="B46" s="160"/>
      <c r="C46" s="160"/>
      <c r="D46" s="199"/>
      <c r="E46" s="200"/>
      <c r="F46" s="163"/>
      <c r="G46" s="171"/>
      <c r="H46" s="171"/>
      <c r="I46" s="171"/>
      <c r="J46" s="157"/>
    </row>
    <row r="47" spans="1:10" ht="95.25" customHeight="1" x14ac:dyDescent="0.25">
      <c r="A47" s="158" t="s">
        <v>130</v>
      </c>
      <c r="B47" s="158" t="s">
        <v>131</v>
      </c>
      <c r="C47" s="158" t="s">
        <v>19</v>
      </c>
      <c r="D47" s="161" t="s">
        <v>123</v>
      </c>
      <c r="E47" s="161">
        <v>10.7</v>
      </c>
      <c r="F47" s="161">
        <v>16.399999999999999</v>
      </c>
      <c r="G47" s="161">
        <v>16.399999999999999</v>
      </c>
      <c r="H47" s="161">
        <v>0</v>
      </c>
      <c r="I47" s="161">
        <v>100</v>
      </c>
      <c r="J47" s="155"/>
    </row>
    <row r="48" spans="1:10" x14ac:dyDescent="0.25">
      <c r="A48" s="159"/>
      <c r="B48" s="159"/>
      <c r="C48" s="159"/>
      <c r="D48" s="169"/>
      <c r="E48" s="192"/>
      <c r="F48" s="192"/>
      <c r="G48" s="169"/>
      <c r="H48" s="169"/>
      <c r="I48" s="169"/>
      <c r="J48" s="156"/>
    </row>
    <row r="49" spans="1:10" ht="28.5" customHeight="1" thickBot="1" x14ac:dyDescent="0.3">
      <c r="A49" s="159"/>
      <c r="B49" s="159"/>
      <c r="C49" s="159"/>
      <c r="D49" s="169"/>
      <c r="E49" s="192"/>
      <c r="F49" s="192"/>
      <c r="G49" s="169"/>
      <c r="H49" s="169"/>
      <c r="I49" s="169"/>
      <c r="J49" s="156"/>
    </row>
    <row r="50" spans="1:10" ht="15.75" hidden="1" thickBot="1" x14ac:dyDescent="0.3">
      <c r="A50" s="160"/>
      <c r="B50" s="160"/>
      <c r="C50" s="160"/>
      <c r="D50" s="22"/>
      <c r="E50" s="22"/>
      <c r="F50" s="28"/>
      <c r="G50" s="23"/>
      <c r="H50" s="22"/>
      <c r="I50" s="22"/>
      <c r="J50" s="157"/>
    </row>
    <row r="51" spans="1:10" ht="177" customHeight="1" x14ac:dyDescent="0.25">
      <c r="A51" s="158" t="s">
        <v>132</v>
      </c>
      <c r="B51" s="158" t="s">
        <v>133</v>
      </c>
      <c r="C51" s="158" t="s">
        <v>19</v>
      </c>
      <c r="D51" s="167" t="s">
        <v>128</v>
      </c>
      <c r="E51" s="167">
        <v>2</v>
      </c>
      <c r="F51" s="167">
        <v>2</v>
      </c>
      <c r="G51" s="167">
        <v>2</v>
      </c>
      <c r="H51" s="167">
        <v>0</v>
      </c>
      <c r="I51" s="167">
        <v>100</v>
      </c>
      <c r="J51" s="155"/>
    </row>
    <row r="52" spans="1:10" ht="15.75" hidden="1" thickBot="1" x14ac:dyDescent="0.3">
      <c r="A52" s="159"/>
      <c r="B52" s="159"/>
      <c r="C52" s="159"/>
      <c r="D52" s="169"/>
      <c r="E52" s="169"/>
      <c r="F52" s="192"/>
      <c r="G52" s="169"/>
      <c r="H52" s="169"/>
      <c r="I52" s="169"/>
      <c r="J52" s="156"/>
    </row>
    <row r="53" spans="1:10" ht="15.75" hidden="1" thickBot="1" x14ac:dyDescent="0.3">
      <c r="A53" s="159"/>
      <c r="B53" s="159"/>
      <c r="C53" s="159"/>
      <c r="D53" s="169"/>
      <c r="E53" s="169"/>
      <c r="F53" s="192"/>
      <c r="G53" s="169"/>
      <c r="H53" s="169"/>
      <c r="I53" s="169"/>
      <c r="J53" s="156"/>
    </row>
    <row r="54" spans="1:10" x14ac:dyDescent="0.25">
      <c r="A54" s="159"/>
      <c r="B54" s="159"/>
      <c r="C54" s="159"/>
      <c r="D54" s="169"/>
      <c r="E54" s="169"/>
      <c r="F54" s="192"/>
      <c r="G54" s="169"/>
      <c r="H54" s="169"/>
      <c r="I54" s="169"/>
      <c r="J54" s="156"/>
    </row>
    <row r="55" spans="1:10" ht="15.75" thickBot="1" x14ac:dyDescent="0.3">
      <c r="A55" s="160"/>
      <c r="B55" s="160"/>
      <c r="C55" s="160"/>
      <c r="D55" s="170"/>
      <c r="E55" s="170"/>
      <c r="F55" s="193"/>
      <c r="G55" s="170"/>
      <c r="H55" s="170"/>
      <c r="I55" s="170"/>
      <c r="J55" s="157"/>
    </row>
    <row r="56" spans="1:10" x14ac:dyDescent="0.25">
      <c r="A56" s="180" t="s">
        <v>134</v>
      </c>
      <c r="B56" s="181"/>
      <c r="C56" s="181"/>
      <c r="D56" s="181"/>
      <c r="E56" s="181"/>
      <c r="F56" s="181"/>
      <c r="G56" s="181"/>
      <c r="H56" s="181"/>
      <c r="I56" s="181"/>
      <c r="J56" s="182"/>
    </row>
    <row r="57" spans="1:10" ht="15.75" thickBot="1" x14ac:dyDescent="0.3">
      <c r="A57" s="183" t="s">
        <v>135</v>
      </c>
      <c r="B57" s="184"/>
      <c r="C57" s="184"/>
      <c r="D57" s="184"/>
      <c r="E57" s="184"/>
      <c r="F57" s="184"/>
      <c r="G57" s="184"/>
      <c r="H57" s="184"/>
      <c r="I57" s="184"/>
      <c r="J57" s="185"/>
    </row>
    <row r="58" spans="1:10" ht="186.75" customHeight="1" thickBot="1" x14ac:dyDescent="0.3">
      <c r="A58" s="27" t="s">
        <v>136</v>
      </c>
      <c r="B58" s="29" t="s">
        <v>137</v>
      </c>
      <c r="C58" s="23" t="s">
        <v>19</v>
      </c>
      <c r="D58" s="23" t="s">
        <v>123</v>
      </c>
      <c r="E58" s="23">
        <v>6.6</v>
      </c>
      <c r="F58" s="23">
        <v>6.7</v>
      </c>
      <c r="G58" s="23">
        <v>6.7</v>
      </c>
      <c r="H58" s="23">
        <v>0</v>
      </c>
      <c r="I58" s="23">
        <v>100</v>
      </c>
      <c r="J58" s="26"/>
    </row>
    <row r="59" spans="1:10" ht="95.25" customHeight="1" thickBot="1" x14ac:dyDescent="0.3">
      <c r="A59" s="27" t="s">
        <v>138</v>
      </c>
      <c r="B59" s="29" t="s">
        <v>139</v>
      </c>
      <c r="C59" s="23" t="s">
        <v>19</v>
      </c>
      <c r="D59" s="23" t="s">
        <v>114</v>
      </c>
      <c r="E59" s="23" t="s">
        <v>140</v>
      </c>
      <c r="F59" s="23" t="s">
        <v>140</v>
      </c>
      <c r="G59" s="25">
        <v>1282</v>
      </c>
      <c r="H59" s="23">
        <v>-1</v>
      </c>
      <c r="I59" s="23">
        <v>100</v>
      </c>
      <c r="J59" s="26"/>
    </row>
    <row r="60" spans="1:10" ht="15.75" thickBot="1" x14ac:dyDescent="0.3">
      <c r="A60" s="186" t="s">
        <v>141</v>
      </c>
      <c r="B60" s="187"/>
      <c r="C60" s="187"/>
      <c r="D60" s="187"/>
      <c r="E60" s="187"/>
      <c r="F60" s="187"/>
      <c r="G60" s="187"/>
      <c r="H60" s="187"/>
      <c r="I60" s="187"/>
      <c r="J60" s="188"/>
    </row>
    <row r="61" spans="1:10" ht="25.5" customHeight="1" thickBot="1" x14ac:dyDescent="0.3">
      <c r="A61" s="164" t="s">
        <v>142</v>
      </c>
      <c r="B61" s="165"/>
      <c r="C61" s="165"/>
      <c r="D61" s="165"/>
      <c r="E61" s="165"/>
      <c r="F61" s="165"/>
      <c r="G61" s="165"/>
      <c r="H61" s="165"/>
      <c r="I61" s="165"/>
      <c r="J61" s="166"/>
    </row>
    <row r="62" spans="1:10" ht="99.75" customHeight="1" x14ac:dyDescent="0.25">
      <c r="A62" s="158" t="s">
        <v>143</v>
      </c>
      <c r="B62" s="158" t="s">
        <v>144</v>
      </c>
      <c r="C62" s="167" t="s">
        <v>19</v>
      </c>
      <c r="D62" s="167" t="s">
        <v>123</v>
      </c>
      <c r="E62" s="167">
        <v>60</v>
      </c>
      <c r="F62" s="167">
        <v>64.900000000000006</v>
      </c>
      <c r="G62" s="167">
        <v>64.900000000000006</v>
      </c>
      <c r="H62" s="167">
        <v>0</v>
      </c>
      <c r="I62" s="167">
        <v>100</v>
      </c>
      <c r="J62" s="155"/>
    </row>
    <row r="63" spans="1:10" x14ac:dyDescent="0.25">
      <c r="A63" s="159"/>
      <c r="B63" s="159"/>
      <c r="C63" s="162"/>
      <c r="D63" s="169"/>
      <c r="E63" s="169"/>
      <c r="F63" s="192"/>
      <c r="G63" s="169"/>
      <c r="H63" s="169"/>
      <c r="I63" s="169"/>
      <c r="J63" s="156"/>
    </row>
    <row r="64" spans="1:10" ht="15.75" thickBot="1" x14ac:dyDescent="0.3">
      <c r="A64" s="160"/>
      <c r="B64" s="160"/>
      <c r="C64" s="168"/>
      <c r="D64" s="170"/>
      <c r="E64" s="170"/>
      <c r="F64" s="193"/>
      <c r="G64" s="170"/>
      <c r="H64" s="170"/>
      <c r="I64" s="170"/>
      <c r="J64" s="157"/>
    </row>
    <row r="65" spans="1:10" ht="15.75" customHeight="1" x14ac:dyDescent="0.25">
      <c r="A65" s="172" t="s">
        <v>145</v>
      </c>
      <c r="B65" s="173"/>
      <c r="C65" s="173"/>
      <c r="D65" s="173"/>
      <c r="E65" s="173"/>
      <c r="F65" s="173"/>
      <c r="G65" s="173"/>
      <c r="H65" s="173"/>
      <c r="I65" s="173"/>
      <c r="J65" s="174"/>
    </row>
    <row r="66" spans="1:10" ht="16.5" thickBot="1" x14ac:dyDescent="0.3">
      <c r="A66" s="175" t="s">
        <v>146</v>
      </c>
      <c r="B66" s="176"/>
      <c r="C66" s="176"/>
      <c r="D66" s="176"/>
      <c r="E66" s="176"/>
      <c r="F66" s="176"/>
      <c r="G66" s="176"/>
      <c r="H66" s="176"/>
      <c r="I66" s="176"/>
      <c r="J66" s="177"/>
    </row>
    <row r="67" spans="1:10" ht="16.5" thickBot="1" x14ac:dyDescent="0.3">
      <c r="A67" s="204" t="s">
        <v>148</v>
      </c>
      <c r="B67" s="205"/>
      <c r="C67" s="205"/>
      <c r="D67" s="205"/>
      <c r="E67" s="205"/>
      <c r="F67" s="205"/>
      <c r="G67" s="205"/>
      <c r="H67" s="205"/>
      <c r="I67" s="205"/>
      <c r="J67" s="206"/>
    </row>
    <row r="68" spans="1:10" ht="74.25" customHeight="1" x14ac:dyDescent="0.25">
      <c r="A68" s="158" t="s">
        <v>143</v>
      </c>
      <c r="B68" s="158" t="s">
        <v>149</v>
      </c>
      <c r="C68" s="167" t="s">
        <v>19</v>
      </c>
      <c r="D68" s="167" t="s">
        <v>128</v>
      </c>
      <c r="E68" s="167">
        <v>0</v>
      </c>
      <c r="F68" s="167">
        <v>1</v>
      </c>
      <c r="G68" s="167">
        <v>1</v>
      </c>
      <c r="H68" s="167">
        <v>0</v>
      </c>
      <c r="I68" s="167">
        <v>100</v>
      </c>
      <c r="J68" s="155"/>
    </row>
    <row r="69" spans="1:10" x14ac:dyDescent="0.25">
      <c r="A69" s="159"/>
      <c r="B69" s="159"/>
      <c r="C69" s="162"/>
      <c r="D69" s="169"/>
      <c r="E69" s="169"/>
      <c r="F69" s="192"/>
      <c r="G69" s="169"/>
      <c r="H69" s="169"/>
      <c r="I69" s="169"/>
      <c r="J69" s="156"/>
    </row>
    <row r="70" spans="1:10" ht="21.75" customHeight="1" thickBot="1" x14ac:dyDescent="0.3">
      <c r="A70" s="160"/>
      <c r="B70" s="160"/>
      <c r="C70" s="168"/>
      <c r="D70" s="170"/>
      <c r="E70" s="170"/>
      <c r="F70" s="193"/>
      <c r="G70" s="170"/>
      <c r="H70" s="170"/>
      <c r="I70" s="170"/>
      <c r="J70" s="157"/>
    </row>
    <row r="71" spans="1:10" ht="59.25" customHeight="1" x14ac:dyDescent="0.25">
      <c r="A71" s="158" t="s">
        <v>112</v>
      </c>
      <c r="B71" s="158" t="s">
        <v>150</v>
      </c>
      <c r="C71" s="167" t="s">
        <v>19</v>
      </c>
      <c r="D71" s="167" t="s">
        <v>128</v>
      </c>
      <c r="E71" s="167">
        <v>1</v>
      </c>
      <c r="F71" s="167">
        <v>1</v>
      </c>
      <c r="G71" s="167">
        <v>1</v>
      </c>
      <c r="H71" s="167">
        <v>0</v>
      </c>
      <c r="I71" s="167">
        <v>100</v>
      </c>
      <c r="J71" s="155"/>
    </row>
    <row r="72" spans="1:10" x14ac:dyDescent="0.25">
      <c r="A72" s="159"/>
      <c r="B72" s="159"/>
      <c r="C72" s="162"/>
      <c r="D72" s="169"/>
      <c r="E72" s="169"/>
      <c r="F72" s="169"/>
      <c r="G72" s="169"/>
      <c r="H72" s="169"/>
      <c r="I72" s="169"/>
      <c r="J72" s="156"/>
    </row>
    <row r="73" spans="1:10" ht="15.75" thickBot="1" x14ac:dyDescent="0.3">
      <c r="A73" s="160"/>
      <c r="B73" s="160"/>
      <c r="C73" s="168"/>
      <c r="D73" s="170"/>
      <c r="E73" s="170"/>
      <c r="F73" s="170"/>
      <c r="G73" s="170"/>
      <c r="H73" s="170"/>
      <c r="I73" s="170"/>
      <c r="J73" s="157"/>
    </row>
    <row r="74" spans="1:10" ht="16.5" thickBot="1" x14ac:dyDescent="0.3">
      <c r="A74" s="194" t="s">
        <v>151</v>
      </c>
      <c r="B74" s="195"/>
      <c r="C74" s="195"/>
      <c r="D74" s="195"/>
      <c r="E74" s="195"/>
      <c r="F74" s="195"/>
      <c r="G74" s="195"/>
      <c r="H74" s="195"/>
      <c r="I74" s="195"/>
      <c r="J74" s="196"/>
    </row>
    <row r="75" spans="1:10" ht="15.75" thickBot="1" x14ac:dyDescent="0.3">
      <c r="A75" s="164" t="s">
        <v>152</v>
      </c>
      <c r="B75" s="165"/>
      <c r="C75" s="165"/>
      <c r="D75" s="165"/>
      <c r="E75" s="165"/>
      <c r="F75" s="165"/>
      <c r="G75" s="165"/>
      <c r="H75" s="165"/>
      <c r="I75" s="165"/>
      <c r="J75" s="166"/>
    </row>
    <row r="76" spans="1:10" x14ac:dyDescent="0.25">
      <c r="A76" s="201" t="s">
        <v>153</v>
      </c>
      <c r="B76" s="202"/>
      <c r="C76" s="202"/>
      <c r="D76" s="202"/>
      <c r="E76" s="202"/>
      <c r="F76" s="202"/>
      <c r="G76" s="202"/>
      <c r="H76" s="202"/>
      <c r="I76" s="202"/>
      <c r="J76" s="203"/>
    </row>
    <row r="77" spans="1:10" ht="15.75" thickBot="1" x14ac:dyDescent="0.3">
      <c r="A77" s="183" t="s">
        <v>154</v>
      </c>
      <c r="B77" s="184"/>
      <c r="C77" s="184"/>
      <c r="D77" s="184"/>
      <c r="E77" s="184"/>
      <c r="F77" s="184"/>
      <c r="G77" s="184"/>
      <c r="H77" s="184"/>
      <c r="I77" s="184"/>
      <c r="J77" s="185"/>
    </row>
    <row r="78" spans="1:10" ht="60.75" thickBot="1" x14ac:dyDescent="0.3">
      <c r="A78" s="27" t="s">
        <v>143</v>
      </c>
      <c r="B78" s="29" t="s">
        <v>155</v>
      </c>
      <c r="C78" s="23" t="s">
        <v>19</v>
      </c>
      <c r="D78" s="23" t="s">
        <v>123</v>
      </c>
      <c r="E78" s="23">
        <v>0.56999999999999995</v>
      </c>
      <c r="F78" s="23">
        <v>0.57999999999999996</v>
      </c>
      <c r="G78" s="23">
        <v>0.57999999999999996</v>
      </c>
      <c r="H78" s="23">
        <v>0</v>
      </c>
      <c r="I78" s="23">
        <v>100</v>
      </c>
      <c r="J78" s="34"/>
    </row>
    <row r="79" spans="1:10" ht="120.75" thickBot="1" x14ac:dyDescent="0.3">
      <c r="A79" s="27" t="s">
        <v>112</v>
      </c>
      <c r="B79" s="29" t="s">
        <v>156</v>
      </c>
      <c r="C79" s="29" t="s">
        <v>19</v>
      </c>
      <c r="D79" s="23" t="s">
        <v>123</v>
      </c>
      <c r="E79" s="23">
        <v>30</v>
      </c>
      <c r="F79" s="23">
        <v>74</v>
      </c>
      <c r="G79" s="23">
        <v>80</v>
      </c>
      <c r="H79" s="23">
        <v>-6</v>
      </c>
      <c r="I79" s="23">
        <v>108.1</v>
      </c>
      <c r="J79" s="34" t="s">
        <v>157</v>
      </c>
    </row>
    <row r="80" spans="1:10" ht="63.75" thickBot="1" x14ac:dyDescent="0.3">
      <c r="A80" s="27" t="s">
        <v>117</v>
      </c>
      <c r="B80" s="29" t="s">
        <v>158</v>
      </c>
      <c r="C80" s="29" t="s">
        <v>19</v>
      </c>
      <c r="D80" s="23" t="s">
        <v>123</v>
      </c>
      <c r="E80" s="23">
        <v>11</v>
      </c>
      <c r="F80" s="23">
        <v>12</v>
      </c>
      <c r="G80" s="35">
        <v>14.4</v>
      </c>
      <c r="H80" s="35">
        <v>-2.4</v>
      </c>
      <c r="I80" s="35">
        <v>120</v>
      </c>
      <c r="J80" s="26" t="s">
        <v>159</v>
      </c>
    </row>
    <row r="81" spans="1:10" ht="15.75" thickBot="1" x14ac:dyDescent="0.3">
      <c r="A81" s="164" t="s">
        <v>160</v>
      </c>
      <c r="B81" s="165"/>
      <c r="C81" s="165"/>
      <c r="D81" s="165"/>
      <c r="E81" s="165"/>
      <c r="F81" s="165"/>
      <c r="G81" s="165"/>
      <c r="H81" s="165"/>
      <c r="I81" s="165"/>
      <c r="J81" s="166"/>
    </row>
    <row r="82" spans="1:10" x14ac:dyDescent="0.25">
      <c r="A82" s="201" t="s">
        <v>161</v>
      </c>
      <c r="B82" s="202"/>
      <c r="C82" s="202"/>
      <c r="D82" s="202"/>
      <c r="E82" s="202"/>
      <c r="F82" s="202"/>
      <c r="G82" s="202"/>
      <c r="H82" s="202"/>
      <c r="I82" s="202"/>
      <c r="J82" s="203"/>
    </row>
    <row r="83" spans="1:10" ht="15.75" thickBot="1" x14ac:dyDescent="0.3">
      <c r="A83" s="216" t="s">
        <v>162</v>
      </c>
      <c r="B83" s="217"/>
      <c r="C83" s="217"/>
      <c r="D83" s="217"/>
      <c r="E83" s="217"/>
      <c r="F83" s="217"/>
      <c r="G83" s="217"/>
      <c r="H83" s="217"/>
      <c r="I83" s="217"/>
      <c r="J83" s="218"/>
    </row>
    <row r="84" spans="1:10" ht="89.25" customHeight="1" x14ac:dyDescent="0.25">
      <c r="A84" s="158" t="s">
        <v>143</v>
      </c>
      <c r="B84" s="158" t="s">
        <v>163</v>
      </c>
      <c r="C84" s="167" t="s">
        <v>19</v>
      </c>
      <c r="D84" s="167" t="s">
        <v>123</v>
      </c>
      <c r="E84" s="167">
        <v>81</v>
      </c>
      <c r="F84" s="167">
        <v>83</v>
      </c>
      <c r="G84" s="219">
        <v>88.6</v>
      </c>
      <c r="H84" s="219">
        <v>-5.6</v>
      </c>
      <c r="I84" s="219">
        <v>106.7</v>
      </c>
      <c r="J84" s="155"/>
    </row>
    <row r="85" spans="1:10" x14ac:dyDescent="0.25">
      <c r="A85" s="159"/>
      <c r="B85" s="159"/>
      <c r="C85" s="162"/>
      <c r="D85" s="169"/>
      <c r="E85" s="162"/>
      <c r="F85" s="162"/>
      <c r="G85" s="169"/>
      <c r="H85" s="169"/>
      <c r="I85" s="169"/>
      <c r="J85" s="156"/>
    </row>
    <row r="86" spans="1:10" ht="15.75" thickBot="1" x14ac:dyDescent="0.3">
      <c r="A86" s="160"/>
      <c r="B86" s="160"/>
      <c r="C86" s="168"/>
      <c r="D86" s="170"/>
      <c r="E86" s="168"/>
      <c r="F86" s="168"/>
      <c r="G86" s="170"/>
      <c r="H86" s="170"/>
      <c r="I86" s="170"/>
      <c r="J86" s="157"/>
    </row>
    <row r="87" spans="1:10" ht="15.75" thickBot="1" x14ac:dyDescent="0.3">
      <c r="A87" s="207" t="s">
        <v>164</v>
      </c>
      <c r="B87" s="208"/>
      <c r="C87" s="208"/>
      <c r="D87" s="208"/>
      <c r="E87" s="208"/>
      <c r="F87" s="208"/>
      <c r="G87" s="208"/>
      <c r="H87" s="208"/>
      <c r="I87" s="208"/>
      <c r="J87" s="209"/>
    </row>
    <row r="88" spans="1:10" x14ac:dyDescent="0.25">
      <c r="A88" s="210" t="s">
        <v>165</v>
      </c>
      <c r="B88" s="211"/>
      <c r="C88" s="211"/>
      <c r="D88" s="211"/>
      <c r="E88" s="211"/>
      <c r="F88" s="211"/>
      <c r="G88" s="211"/>
      <c r="H88" s="211"/>
      <c r="I88" s="211"/>
      <c r="J88" s="212"/>
    </row>
    <row r="89" spans="1:10" ht="15.75" thickBot="1" x14ac:dyDescent="0.3">
      <c r="A89" s="213" t="s">
        <v>146</v>
      </c>
      <c r="B89" s="214"/>
      <c r="C89" s="214"/>
      <c r="D89" s="214"/>
      <c r="E89" s="214"/>
      <c r="F89" s="214"/>
      <c r="G89" s="214"/>
      <c r="H89" s="214"/>
      <c r="I89" s="214"/>
      <c r="J89" s="215"/>
    </row>
    <row r="90" spans="1:10" x14ac:dyDescent="0.25">
      <c r="A90" s="158" t="s">
        <v>143</v>
      </c>
      <c r="B90" s="158" t="s">
        <v>166</v>
      </c>
      <c r="C90" s="167" t="s">
        <v>19</v>
      </c>
      <c r="D90" s="167" t="s">
        <v>123</v>
      </c>
      <c r="E90" s="167">
        <v>100</v>
      </c>
      <c r="F90" s="167">
        <v>101</v>
      </c>
      <c r="G90" s="167">
        <v>101</v>
      </c>
      <c r="H90" s="167">
        <v>0</v>
      </c>
      <c r="I90" s="167">
        <v>101</v>
      </c>
      <c r="J90" s="155"/>
    </row>
    <row r="91" spans="1:10" x14ac:dyDescent="0.25">
      <c r="A91" s="159"/>
      <c r="B91" s="159"/>
      <c r="C91" s="162"/>
      <c r="D91" s="169"/>
      <c r="E91" s="169"/>
      <c r="F91" s="169"/>
      <c r="G91" s="169"/>
      <c r="H91" s="169"/>
      <c r="I91" s="169"/>
      <c r="J91" s="156"/>
    </row>
    <row r="92" spans="1:10" x14ac:dyDescent="0.25">
      <c r="A92" s="159"/>
      <c r="B92" s="159"/>
      <c r="C92" s="162"/>
      <c r="D92" s="169"/>
      <c r="E92" s="169"/>
      <c r="F92" s="169"/>
      <c r="G92" s="169"/>
      <c r="H92" s="169"/>
      <c r="I92" s="169"/>
      <c r="J92" s="156"/>
    </row>
    <row r="93" spans="1:10" ht="15.75" thickBot="1" x14ac:dyDescent="0.3">
      <c r="A93" s="160"/>
      <c r="B93" s="160"/>
      <c r="C93" s="168"/>
      <c r="D93" s="170"/>
      <c r="E93" s="170"/>
      <c r="F93" s="170"/>
      <c r="G93" s="170"/>
      <c r="H93" s="170"/>
      <c r="I93" s="170"/>
      <c r="J93" s="157"/>
    </row>
    <row r="94" spans="1:10" ht="15.75" x14ac:dyDescent="0.25">
      <c r="A94" s="20"/>
    </row>
  </sheetData>
  <mergeCells count="152">
    <mergeCell ref="A83:J83"/>
    <mergeCell ref="A84:A86"/>
    <mergeCell ref="B84:B86"/>
    <mergeCell ref="C84:C86"/>
    <mergeCell ref="E84:E86"/>
    <mergeCell ref="F84:F86"/>
    <mergeCell ref="D84:D86"/>
    <mergeCell ref="G84:G86"/>
    <mergeCell ref="H84:H86"/>
    <mergeCell ref="I84:I86"/>
    <mergeCell ref="D90:D93"/>
    <mergeCell ref="E90:E93"/>
    <mergeCell ref="F90:F93"/>
    <mergeCell ref="G90:G93"/>
    <mergeCell ref="H90:H93"/>
    <mergeCell ref="A87:J87"/>
    <mergeCell ref="A88:J88"/>
    <mergeCell ref="A89:J89"/>
    <mergeCell ref="A90:A93"/>
    <mergeCell ref="B90:B93"/>
    <mergeCell ref="C90:C93"/>
    <mergeCell ref="J90:J93"/>
    <mergeCell ref="I90:I93"/>
    <mergeCell ref="F68:F70"/>
    <mergeCell ref="G68:G70"/>
    <mergeCell ref="H68:H70"/>
    <mergeCell ref="I68:I70"/>
    <mergeCell ref="D71:D73"/>
    <mergeCell ref="E71:E73"/>
    <mergeCell ref="F71:F73"/>
    <mergeCell ref="G71:G73"/>
    <mergeCell ref="H71:H73"/>
    <mergeCell ref="I71:I73"/>
    <mergeCell ref="D62:D64"/>
    <mergeCell ref="E62:E64"/>
    <mergeCell ref="F62:F64"/>
    <mergeCell ref="G62:G64"/>
    <mergeCell ref="H62:H64"/>
    <mergeCell ref="I62:I64"/>
    <mergeCell ref="J84:J86"/>
    <mergeCell ref="A74:J74"/>
    <mergeCell ref="A75:J75"/>
    <mergeCell ref="A76:J76"/>
    <mergeCell ref="A77:J77"/>
    <mergeCell ref="A81:J81"/>
    <mergeCell ref="A82:J82"/>
    <mergeCell ref="A67:J67"/>
    <mergeCell ref="A68:A70"/>
    <mergeCell ref="B68:B70"/>
    <mergeCell ref="C68:C70"/>
    <mergeCell ref="J68:J70"/>
    <mergeCell ref="A71:A73"/>
    <mergeCell ref="B71:B73"/>
    <mergeCell ref="C71:C73"/>
    <mergeCell ref="J71:J73"/>
    <mergeCell ref="D68:D70"/>
    <mergeCell ref="E68:E70"/>
    <mergeCell ref="D47:D49"/>
    <mergeCell ref="E47:E49"/>
    <mergeCell ref="F47:F49"/>
    <mergeCell ref="G47:G49"/>
    <mergeCell ref="H47:H49"/>
    <mergeCell ref="I47:I49"/>
    <mergeCell ref="F51:F55"/>
    <mergeCell ref="G51:G55"/>
    <mergeCell ref="H51:H55"/>
    <mergeCell ref="I51:I55"/>
    <mergeCell ref="H26:H28"/>
    <mergeCell ref="I26:I28"/>
    <mergeCell ref="D32:D46"/>
    <mergeCell ref="E32:E46"/>
    <mergeCell ref="G32:G46"/>
    <mergeCell ref="H32:H46"/>
    <mergeCell ref="I32:I46"/>
    <mergeCell ref="D29:D30"/>
    <mergeCell ref="E29:E30"/>
    <mergeCell ref="F26:F28"/>
    <mergeCell ref="G29:G30"/>
    <mergeCell ref="H29:H30"/>
    <mergeCell ref="I29:I30"/>
    <mergeCell ref="A2:I2"/>
    <mergeCell ref="A1:I1"/>
    <mergeCell ref="A4:J4"/>
    <mergeCell ref="A7:E7"/>
    <mergeCell ref="D17:D20"/>
    <mergeCell ref="E17:E20"/>
    <mergeCell ref="F17:F20"/>
    <mergeCell ref="G17:G20"/>
    <mergeCell ref="H17:H20"/>
    <mergeCell ref="I17:I20"/>
    <mergeCell ref="H9:I9"/>
    <mergeCell ref="J9:J11"/>
    <mergeCell ref="F10:F11"/>
    <mergeCell ref="G10:G11"/>
    <mergeCell ref="I10:I11"/>
    <mergeCell ref="A12:J12"/>
    <mergeCell ref="A9:A11"/>
    <mergeCell ref="B9:B11"/>
    <mergeCell ref="C9:C11"/>
    <mergeCell ref="D9:D11"/>
    <mergeCell ref="E9:E11"/>
    <mergeCell ref="F9:G9"/>
    <mergeCell ref="A14:J14"/>
    <mergeCell ref="A13:J13"/>
    <mergeCell ref="A65:J65"/>
    <mergeCell ref="A66:J66"/>
    <mergeCell ref="A6:G6"/>
    <mergeCell ref="A56:J56"/>
    <mergeCell ref="A57:J57"/>
    <mergeCell ref="A60:J60"/>
    <mergeCell ref="A61:J61"/>
    <mergeCell ref="A62:A64"/>
    <mergeCell ref="B62:B64"/>
    <mergeCell ref="C62:C64"/>
    <mergeCell ref="J62:J64"/>
    <mergeCell ref="A47:A50"/>
    <mergeCell ref="B47:B50"/>
    <mergeCell ref="C47:C50"/>
    <mergeCell ref="J47:J50"/>
    <mergeCell ref="A51:A55"/>
    <mergeCell ref="B51:B55"/>
    <mergeCell ref="C51:C55"/>
    <mergeCell ref="J51:J55"/>
    <mergeCell ref="D51:D55"/>
    <mergeCell ref="E51:E55"/>
    <mergeCell ref="A26:A28"/>
    <mergeCell ref="B26:B28"/>
    <mergeCell ref="C26:C28"/>
    <mergeCell ref="J26:J28"/>
    <mergeCell ref="A29:A46"/>
    <mergeCell ref="B29:B46"/>
    <mergeCell ref="C29:C46"/>
    <mergeCell ref="F29:F46"/>
    <mergeCell ref="J29:J46"/>
    <mergeCell ref="J17:J20"/>
    <mergeCell ref="A21:J21"/>
    <mergeCell ref="A22:A25"/>
    <mergeCell ref="B22:B25"/>
    <mergeCell ref="C22:C25"/>
    <mergeCell ref="F22:F25"/>
    <mergeCell ref="J22:J25"/>
    <mergeCell ref="D22:D25"/>
    <mergeCell ref="E22:E25"/>
    <mergeCell ref="G22:G25"/>
    <mergeCell ref="H22:H25"/>
    <mergeCell ref="I22:I25"/>
    <mergeCell ref="D26:D28"/>
    <mergeCell ref="E26:E28"/>
    <mergeCell ref="A17:A20"/>
    <mergeCell ref="B17:B20"/>
    <mergeCell ref="C17:C20"/>
    <mergeCell ref="G26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R11" sqref="R11"/>
    </sheetView>
  </sheetViews>
  <sheetFormatPr defaultRowHeight="15" x14ac:dyDescent="0.25"/>
  <cols>
    <col min="2" max="2" width="9.140625" customWidth="1"/>
  </cols>
  <sheetData>
    <row r="2" spans="2:15" x14ac:dyDescent="0.25">
      <c r="E2" s="224" t="s">
        <v>167</v>
      </c>
      <c r="F2" s="83"/>
      <c r="G2" s="83"/>
      <c r="H2" s="83"/>
      <c r="I2" s="83"/>
      <c r="J2" s="83"/>
      <c r="K2" s="83"/>
      <c r="L2" s="83"/>
      <c r="M2" s="83"/>
    </row>
    <row r="3" spans="2:15" ht="48" customHeight="1" x14ac:dyDescent="0.25">
      <c r="E3" s="83"/>
      <c r="F3" s="83"/>
      <c r="G3" s="83"/>
      <c r="H3" s="83"/>
      <c r="I3" s="83"/>
      <c r="J3" s="83"/>
      <c r="K3" s="83"/>
      <c r="L3" s="83"/>
      <c r="M3" s="83"/>
    </row>
    <row r="4" spans="2:15" ht="89.25" customHeight="1" x14ac:dyDescent="0.25">
      <c r="B4" s="220" t="s">
        <v>168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51.75" customHeight="1" x14ac:dyDescent="0.25">
      <c r="B5" s="221" t="s">
        <v>169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15" ht="51" customHeight="1" x14ac:dyDescent="0.25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2:15" ht="3.75" hidden="1" customHeight="1" x14ac:dyDescent="0.25"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</row>
    <row r="8" spans="2:15" ht="15" hidden="1" customHeight="1" x14ac:dyDescent="0.25">
      <c r="B8" s="221" t="s">
        <v>171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2:15" ht="149.25" customHeight="1" x14ac:dyDescent="0.25"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2:15" ht="21.75" customHeight="1" x14ac:dyDescent="0.25">
      <c r="B10" s="221" t="s">
        <v>170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2:15" ht="70.5" customHeight="1" x14ac:dyDescent="0.25"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</row>
    <row r="13" spans="2:15" x14ac:dyDescent="0.25">
      <c r="B13" s="223" t="s">
        <v>172</v>
      </c>
      <c r="C13" s="223"/>
      <c r="D13" s="223"/>
      <c r="E13" s="223"/>
      <c r="F13" s="36"/>
      <c r="G13" s="36"/>
      <c r="H13" s="36"/>
      <c r="I13" s="36"/>
      <c r="J13" s="36"/>
      <c r="K13" s="223" t="s">
        <v>173</v>
      </c>
      <c r="L13" s="223"/>
      <c r="M13" s="223"/>
      <c r="N13" s="223"/>
    </row>
  </sheetData>
  <mergeCells count="7">
    <mergeCell ref="B4:O4"/>
    <mergeCell ref="B10:O11"/>
    <mergeCell ref="B13:E13"/>
    <mergeCell ref="K13:N13"/>
    <mergeCell ref="E2:M3"/>
    <mergeCell ref="B8:O9"/>
    <mergeCell ref="B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Программа</vt:lpstr>
      <vt:lpstr>Показатели</vt:lpstr>
      <vt:lpstr>Пояснительная</vt:lpstr>
      <vt:lpstr>Программа!Заголовки_для_печати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2015-10-16T12:07:04Z</dcterms:modified>
</cp:coreProperties>
</file>