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35" windowWidth="14955" windowHeight="805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<sst xmlns="http://schemas.openxmlformats.org/spreadsheetml/2006/main" count="30" uniqueCount="30">
  <si>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Ед. измер.</t>
  </si>
  <si>
    <t>Начальная (максимальная) цена</t>
  </si>
  <si>
    <t>Наименование и описание объекта закупки</t>
  </si>
  <si>
    <t xml:space="preserve"> 8 (34675) 5-00-47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</si>
  <si>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электронный аукцион. </t>
    </r>
  </si>
  <si>
    <t xml:space="preserve">Метод обоснования начальной (максимальной) цены: Метод сопоставимых рыночных цен (анализ рынка). </t>
  </si>
  <si>
    <t>Всего</t>
  </si>
  <si>
    <t>2*</t>
  </si>
  <si>
    <t>3*</t>
  </si>
  <si>
    <t xml:space="preserve">сумма, руб. </t>
  </si>
  <si>
    <t>Наименование (адрес) объекта обслуживания</t>
  </si>
  <si>
    <t>Гл. эксперт М. Г. Филиппова                                                                                                                                                                                                                                                   М.Г. Филиппова</t>
  </si>
  <si>
    <t>Месяц</t>
  </si>
  <si>
    <t>1*</t>
  </si>
  <si>
    <t>Единичные цены</t>
  </si>
  <si>
    <t>Средняя цена</t>
  </si>
  <si>
    <t>Итого, рублей</t>
  </si>
  <si>
    <t>Обоснование начальной (максимальной) цены  контракта на оказание услуг по техническому обслуживанию и текущему ремонту электрооборудования</t>
  </si>
  <si>
    <t>Оказание услуг по техническому обслуживанию и текущему ремонту электрооборудования</t>
  </si>
  <si>
    <t xml:space="preserve">Ул. 40 лет Победы,11 (здание администрации города Югорска), площадь помещений 
3 354,9 кв. м.;
ул. Механизаторов, 22 (здание департамента жилищно-коммунального и строительного комплекса), площадь помещений 634,6 кв. м.; ул. 40 лет Победы, 9 А (помещения отдела по первичному воинскому учету), площадь помещения 76,2 кв. м.
Общая площадь обслуживания: 4 176,3 кв.м.
</t>
  </si>
  <si>
    <t xml:space="preserve">ул. Железнодорожная, 43/1 (здание архива), площадь помещений 110,6 кв. м.; 
</t>
  </si>
  <si>
    <t>Ул. Спортивная, 2 (помещения ЗАГСа), площадь помещений 228,3 кв. м.</t>
  </si>
  <si>
    <t>Ул. Ленина, 41: помещения отдела опеки и попечительства, площадь 146,7 кв.м.</t>
  </si>
  <si>
    <t>Ул. Ленина, 41: помещения отдела комиссии по делам несовершеннолетних, площадь 93,4 кв. м.</t>
  </si>
  <si>
    <t xml:space="preserve">Ул.Ленина, 41: помещения отдела административной комиссии,
площадь 35 кв.м.
</t>
  </si>
  <si>
    <t xml:space="preserve">1*- Коммерческое предложение № 1180 от 18.11.2020 г. </t>
  </si>
  <si>
    <t xml:space="preserve">2*- Коммерческое предложение № 357 от 18.11.2020 г. </t>
  </si>
  <si>
    <t xml:space="preserve">3*- Коммерческое предложение № 1127 от 22.11.2020 г. </t>
  </si>
  <si>
    <t>Средняя единичная цена</t>
  </si>
  <si>
    <t>Итого начальная (максимальная) цена контракта: 75 914 (семьдесят пять тысяч девятьсот четырнадцать) рублей 04 копейки.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</si>
</sst>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 horizontal="left"/>
    </xf>
    <xf numFmtId="0" fontId="0" fillId="0" borderId="0" xfId="0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4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left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/>
    </xf>
    <xf numFmtId="4" fontId="9" fillId="33" borderId="0" xfId="0" applyNumberFormat="1" applyFont="1" applyFill="1" applyAlignment="1">
      <alignment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0" xfId="0" applyFont="1" applyAlignment="1" quotePrefix="1">
      <alignment horizontal="center" wrapText="1"/>
    </xf>
    <xf numFmtId="0" fontId="4" fillId="0" borderId="0" xfId="0" applyFont="1" applyAlignment="1">
      <alignment horizontal="left"/>
    </xf>
    <xf numFmtId="0" fontId="4" fillId="0" borderId="22" xfId="0" applyFont="1" applyBorder="1" applyAlignment="1" quotePrefix="1">
      <alignment horizontal="left" wrapText="1"/>
    </xf>
    <xf numFmtId="0" fontId="4" fillId="0" borderId="22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24" xfId="0" applyFont="1" applyBorder="1" applyAlignment="1" quotePrefix="1">
      <alignment horizontal="center" wrapText="1"/>
    </xf>
    <xf numFmtId="0" fontId="8" fillId="0" borderId="24" xfId="0" applyFont="1" applyBorder="1" applyAlignment="1">
      <alignment horizontal="center" wrapText="1"/>
    </xf>
    <xf numFmtId="0" fontId="4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9">
      <selection activeCell="A1" sqref="A1:N23"/>
    </sheetView>
  </sheetViews>
  <sheetFormatPr defaultColWidth="9.00390625" defaultRowHeight="12.75"/>
  <cols>
    <col min="1" max="1" width="13.25390625" style="0" customWidth="1"/>
    <col min="2" max="2" width="14.875" style="0" customWidth="1"/>
    <col min="3" max="3" width="35.25390625" style="0" customWidth="1"/>
    <col min="4" max="4" width="8.00390625" style="0" customWidth="1"/>
    <col min="5" max="5" width="5.00390625" style="0" customWidth="1"/>
    <col min="6" max="6" width="4.125" style="0" customWidth="1"/>
    <col min="7" max="7" width="6.375" style="0" hidden="1" customWidth="1"/>
    <col min="8" max="8" width="6.625" style="0" hidden="1" customWidth="1"/>
    <col min="9" max="9" width="7.75390625" style="0" customWidth="1"/>
    <col min="10" max="10" width="7.00390625" style="0" customWidth="1"/>
    <col min="11" max="11" width="11.00390625" style="0" customWidth="1"/>
    <col min="12" max="12" width="20.00390625" style="0" customWidth="1"/>
    <col min="13" max="13" width="13.375" style="0" customWidth="1"/>
    <col min="14" max="14" width="17.00390625" style="0" customWidth="1"/>
  </cols>
  <sheetData>
    <row r="1" spans="1:12" s="1" customFormat="1" ht="52.5" customHeight="1">
      <c r="A1" s="48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s="1" customFormat="1" ht="15.75">
      <c r="A2" s="49" t="s">
        <v>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25"/>
    </row>
    <row r="3" spans="1:12" s="1" customFormat="1" ht="17.25" customHeight="1">
      <c r="A3" s="50" t="s">
        <v>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4" s="1" customFormat="1" ht="16.5" customHeight="1">
      <c r="A4" s="42" t="s">
        <v>2</v>
      </c>
      <c r="B4" s="52"/>
      <c r="C4" s="26" t="s">
        <v>10</v>
      </c>
      <c r="D4" s="29" t="s">
        <v>0</v>
      </c>
      <c r="E4" s="29" t="s">
        <v>6</v>
      </c>
      <c r="F4" s="29"/>
      <c r="G4" s="29"/>
      <c r="H4" s="29"/>
      <c r="I4" s="29" t="s">
        <v>14</v>
      </c>
      <c r="J4" s="30"/>
      <c r="K4" s="30"/>
      <c r="L4" s="26" t="s">
        <v>28</v>
      </c>
      <c r="M4" s="33" t="s">
        <v>15</v>
      </c>
      <c r="N4" s="26" t="s">
        <v>1</v>
      </c>
    </row>
    <row r="5" spans="1:17" s="1" customFormat="1" ht="79.5" customHeight="1">
      <c r="A5" s="44"/>
      <c r="B5" s="53"/>
      <c r="C5" s="28"/>
      <c r="D5" s="29"/>
      <c r="E5" s="29"/>
      <c r="F5" s="29"/>
      <c r="G5" s="29"/>
      <c r="H5" s="29"/>
      <c r="I5" s="5" t="s">
        <v>13</v>
      </c>
      <c r="J5" s="5" t="s">
        <v>7</v>
      </c>
      <c r="K5" s="5" t="s">
        <v>8</v>
      </c>
      <c r="L5" s="27"/>
      <c r="M5" s="34"/>
      <c r="N5" s="27"/>
      <c r="Q5" s="19"/>
    </row>
    <row r="6" spans="1:17" s="1" customFormat="1" ht="23.25" customHeight="1">
      <c r="A6" s="54"/>
      <c r="B6" s="55"/>
      <c r="C6" s="27"/>
      <c r="D6" s="29"/>
      <c r="E6" s="29"/>
      <c r="F6" s="29"/>
      <c r="G6" s="29"/>
      <c r="H6" s="29"/>
      <c r="I6" s="56" t="s">
        <v>9</v>
      </c>
      <c r="J6" s="57"/>
      <c r="K6" s="57"/>
      <c r="L6" s="57"/>
      <c r="M6" s="57"/>
      <c r="N6" s="58"/>
      <c r="Q6" s="20"/>
    </row>
    <row r="7" spans="1:17" s="1" customFormat="1" ht="12" customHeight="1" hidden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1"/>
      <c r="N7" s="6"/>
      <c r="Q7" s="20"/>
    </row>
    <row r="8" spans="1:17" s="1" customFormat="1" ht="174.75" customHeight="1">
      <c r="A8" s="42" t="s">
        <v>18</v>
      </c>
      <c r="B8" s="43"/>
      <c r="C8" s="16" t="s">
        <v>19</v>
      </c>
      <c r="D8" s="31" t="s">
        <v>12</v>
      </c>
      <c r="E8" s="36">
        <v>12</v>
      </c>
      <c r="F8" s="37"/>
      <c r="G8" s="59"/>
      <c r="H8" s="60"/>
      <c r="I8" s="22">
        <v>4150</v>
      </c>
      <c r="J8" s="22">
        <v>4200</v>
      </c>
      <c r="K8" s="22">
        <v>4100</v>
      </c>
      <c r="L8" s="12">
        <f>ROUND((I8+J8+K8)/3,2)</f>
        <v>4150</v>
      </c>
      <c r="M8" s="12">
        <f>E8*L8</f>
        <v>49800</v>
      </c>
      <c r="N8" s="12">
        <f aca="true" t="shared" si="0" ref="N8:N13">ROUND((M8),2)</f>
        <v>49800</v>
      </c>
      <c r="O8" s="1">
        <f>E8*L8</f>
        <v>49800</v>
      </c>
      <c r="Q8" s="21"/>
    </row>
    <row r="9" spans="1:17" s="1" customFormat="1" ht="41.25" customHeight="1">
      <c r="A9" s="44"/>
      <c r="B9" s="45"/>
      <c r="C9" s="16" t="s">
        <v>20</v>
      </c>
      <c r="D9" s="32"/>
      <c r="E9" s="38"/>
      <c r="F9" s="39"/>
      <c r="G9" s="17"/>
      <c r="H9" s="18"/>
      <c r="I9" s="22">
        <v>500</v>
      </c>
      <c r="J9" s="22">
        <v>513</v>
      </c>
      <c r="K9" s="22">
        <v>520</v>
      </c>
      <c r="L9" s="12">
        <f>ROUND((I9+J9+K9)/3,2)</f>
        <v>511</v>
      </c>
      <c r="M9" s="12">
        <f>E8*L9</f>
        <v>6132</v>
      </c>
      <c r="N9" s="12">
        <f t="shared" si="0"/>
        <v>6132</v>
      </c>
      <c r="O9" s="1">
        <f>E8*L9</f>
        <v>6132</v>
      </c>
      <c r="Q9" s="21"/>
    </row>
    <row r="10" spans="1:17" s="1" customFormat="1" ht="41.25" customHeight="1">
      <c r="A10" s="44"/>
      <c r="B10" s="45"/>
      <c r="C10" s="16" t="s">
        <v>21</v>
      </c>
      <c r="D10" s="32"/>
      <c r="E10" s="38"/>
      <c r="F10" s="39"/>
      <c r="G10" s="17"/>
      <c r="H10" s="18"/>
      <c r="I10" s="22">
        <v>490</v>
      </c>
      <c r="J10" s="22">
        <v>450</v>
      </c>
      <c r="K10" s="22">
        <v>470</v>
      </c>
      <c r="L10" s="12">
        <f>ROUND((I10+J10+K10)/3,2)</f>
        <v>470</v>
      </c>
      <c r="M10" s="12">
        <f>L10*E8</f>
        <v>5640</v>
      </c>
      <c r="N10" s="12">
        <f t="shared" si="0"/>
        <v>5640</v>
      </c>
      <c r="O10" s="1">
        <f>E8*L10</f>
        <v>5640</v>
      </c>
      <c r="Q10" s="21"/>
    </row>
    <row r="11" spans="1:17" s="1" customFormat="1" ht="41.25" customHeight="1">
      <c r="A11" s="44"/>
      <c r="B11" s="45"/>
      <c r="C11" s="16" t="s">
        <v>22</v>
      </c>
      <c r="D11" s="32"/>
      <c r="E11" s="38"/>
      <c r="F11" s="39"/>
      <c r="G11" s="17"/>
      <c r="H11" s="18"/>
      <c r="I11" s="22">
        <v>650</v>
      </c>
      <c r="J11" s="22">
        <v>655.5</v>
      </c>
      <c r="K11" s="22">
        <v>652</v>
      </c>
      <c r="L11" s="12">
        <f>ROUND((I11+J11+K11)/3,2)</f>
        <v>652.5</v>
      </c>
      <c r="M11" s="12">
        <f>L11*E8</f>
        <v>7830</v>
      </c>
      <c r="N11" s="12">
        <f t="shared" si="0"/>
        <v>7830</v>
      </c>
      <c r="O11" s="1">
        <f>E8*L11</f>
        <v>7830</v>
      </c>
      <c r="Q11" s="21"/>
    </row>
    <row r="12" spans="1:17" s="1" customFormat="1" ht="41.25" customHeight="1">
      <c r="A12" s="44"/>
      <c r="B12" s="45"/>
      <c r="C12" s="16" t="s">
        <v>23</v>
      </c>
      <c r="D12" s="32"/>
      <c r="E12" s="38"/>
      <c r="F12" s="39"/>
      <c r="G12" s="17"/>
      <c r="H12" s="18"/>
      <c r="I12" s="22">
        <v>443</v>
      </c>
      <c r="J12" s="22">
        <v>445</v>
      </c>
      <c r="K12" s="22">
        <v>440</v>
      </c>
      <c r="L12" s="12">
        <f>ROUND((I12+J12+K12)/3,2)</f>
        <v>442.67</v>
      </c>
      <c r="M12" s="12">
        <f>L12*E8</f>
        <v>5312.04</v>
      </c>
      <c r="N12" s="12">
        <f t="shared" si="0"/>
        <v>5312.04</v>
      </c>
      <c r="O12" s="1">
        <f>E8*L12</f>
        <v>5312.04</v>
      </c>
      <c r="Q12" s="21"/>
    </row>
    <row r="13" spans="1:17" s="1" customFormat="1" ht="45" customHeight="1">
      <c r="A13" s="46"/>
      <c r="B13" s="47"/>
      <c r="C13" s="16" t="s">
        <v>24</v>
      </c>
      <c r="D13" s="32"/>
      <c r="E13" s="40"/>
      <c r="F13" s="41"/>
      <c r="G13" s="17"/>
      <c r="H13" s="18"/>
      <c r="I13" s="22">
        <v>90</v>
      </c>
      <c r="J13" s="22">
        <v>110</v>
      </c>
      <c r="K13" s="22">
        <v>100</v>
      </c>
      <c r="L13" s="12">
        <f>ROUND((I13+J13+K13)/3,2)</f>
        <v>100</v>
      </c>
      <c r="M13" s="12">
        <f>L13*E8</f>
        <v>1200</v>
      </c>
      <c r="N13" s="12">
        <f t="shared" si="0"/>
        <v>1200</v>
      </c>
      <c r="O13" s="1">
        <f>E8*L13</f>
        <v>1200</v>
      </c>
      <c r="Q13" s="21"/>
    </row>
    <row r="14" spans="1:17" s="1" customFormat="1" ht="17.25" customHeight="1">
      <c r="A14" s="62" t="s">
        <v>16</v>
      </c>
      <c r="B14" s="63"/>
      <c r="C14" s="9"/>
      <c r="D14" s="7"/>
      <c r="E14" s="64"/>
      <c r="F14" s="65"/>
      <c r="G14" s="7"/>
      <c r="H14" s="8"/>
      <c r="I14" s="23"/>
      <c r="J14" s="23"/>
      <c r="K14" s="23"/>
      <c r="L14" s="23"/>
      <c r="M14" s="24">
        <f>M8+M9+M10+M11+M12+M13</f>
        <v>75914.04</v>
      </c>
      <c r="N14" s="10">
        <f>ROUND((SUM(N8:N13)),2)</f>
        <v>75914.04</v>
      </c>
      <c r="O14" s="13"/>
      <c r="Q14" s="21"/>
    </row>
    <row r="15" spans="1:12" s="1" customFormat="1" ht="37.5" customHeight="1">
      <c r="A15" s="66" t="s">
        <v>29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</row>
    <row r="16" spans="1:12" s="1" customFormat="1" ht="3" customHeight="1">
      <c r="A16" s="14"/>
      <c r="B16" s="14"/>
      <c r="C16" s="14"/>
      <c r="D16" s="14"/>
      <c r="E16" s="14"/>
      <c r="F16" s="14"/>
      <c r="G16" s="14"/>
      <c r="H16" s="14"/>
      <c r="I16" s="14"/>
      <c r="J16" s="15"/>
      <c r="K16" s="15"/>
      <c r="L16" s="15"/>
    </row>
    <row r="17" spans="1:12" s="1" customFormat="1" ht="11.25" customHeight="1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1:12" ht="16.5" customHeight="1">
      <c r="A18" s="35" t="s">
        <v>25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</row>
    <row r="19" spans="1:12" ht="22.5" customHeight="1">
      <c r="A19" s="35" t="s">
        <v>26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</row>
    <row r="20" spans="1:12" ht="17.25" customHeight="1">
      <c r="A20" s="35" t="s">
        <v>27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  <row r="21" spans="1:12" ht="18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5.75">
      <c r="A22" s="61" t="s">
        <v>11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</row>
    <row r="23" spans="1:3" ht="15.75">
      <c r="A23" s="2" t="s">
        <v>3</v>
      </c>
      <c r="B23" s="1"/>
      <c r="C23" s="1"/>
    </row>
    <row r="24" spans="1:3" ht="12.75" customHeight="1">
      <c r="A24" s="3"/>
      <c r="B24" s="1"/>
      <c r="C24" s="1"/>
    </row>
    <row r="25" spans="2:3" ht="12.75">
      <c r="B25" s="1"/>
      <c r="C25" s="1"/>
    </row>
  </sheetData>
  <sheetProtection/>
  <mergeCells count="24">
    <mergeCell ref="A22:L22"/>
    <mergeCell ref="A14:B14"/>
    <mergeCell ref="E14:F14"/>
    <mergeCell ref="A15:L15"/>
    <mergeCell ref="A17:L17"/>
    <mergeCell ref="A8:B13"/>
    <mergeCell ref="N4:N5"/>
    <mergeCell ref="E4:H6"/>
    <mergeCell ref="A1:L1"/>
    <mergeCell ref="A2:K2"/>
    <mergeCell ref="A3:L3"/>
    <mergeCell ref="A4:B6"/>
    <mergeCell ref="D4:D6"/>
    <mergeCell ref="I6:N6"/>
    <mergeCell ref="G8:H8"/>
    <mergeCell ref="M4:M5"/>
    <mergeCell ref="A19:L19"/>
    <mergeCell ref="A20:L20"/>
    <mergeCell ref="A18:L18"/>
    <mergeCell ref="E8:F13"/>
    <mergeCell ref="L4:L5"/>
    <mergeCell ref="C4:C6"/>
    <mergeCell ref="I4:K4"/>
    <mergeCell ref="D8:D13"/>
  </mergeCells>
  <printOptions/>
  <pageMargins left="0.3937007874015748" right="0.3937007874015748" top="0.5905511811023623" bottom="0.33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Филиппова Марина Геннадьевна</cp:lastModifiedBy>
  <cp:lastPrinted>2020-12-23T04:59:46Z</cp:lastPrinted>
  <dcterms:created xsi:type="dcterms:W3CDTF">2009-12-09T07:16:31Z</dcterms:created>
  <dcterms:modified xsi:type="dcterms:W3CDTF">2020-12-23T04:59:59Z</dcterms:modified>
  <cp:category/>
  <cp:version/>
  <cp:contentType/>
  <cp:contentStatus/>
</cp:coreProperties>
</file>