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достижение показателей 2015" sheetId="2" r:id="rId2"/>
  </sheets>
  <definedNames>
    <definedName name="Excel_BuiltIn_Print_Area_1">'информация'!$A$2:$M$161</definedName>
    <definedName name="Excel_BuiltIn_Print_Area_1_1">'информация'!$A$2:$M$42</definedName>
    <definedName name="_xlnm.Print_Area" localSheetId="0">'информация'!$A$1:$M$49</definedName>
  </definedNames>
  <calcPr fullCalcOnLoad="1"/>
</workbook>
</file>

<file path=xl/sharedStrings.xml><?xml version="1.0" encoding="utf-8"?>
<sst xmlns="http://schemas.openxmlformats.org/spreadsheetml/2006/main" count="212" uniqueCount="136">
  <si>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</si>
  <si>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</si>
  <si>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</si>
  <si>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</si>
  <si>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</si>
  <si>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</si>
  <si>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</si>
  <si>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</si>
  <si>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</si>
  <si>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</si>
  <si>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1.2</t>
  </si>
  <si>
    <t>1.4</t>
  </si>
  <si>
    <t>2.1</t>
  </si>
  <si>
    <t>3.1</t>
  </si>
  <si>
    <t xml:space="preserve">Выплата ежемесячного денежного вознаграждения Почетным гражданам города Югорска
</t>
  </si>
  <si>
    <t>3.2</t>
  </si>
  <si>
    <t>Компенсация стоимости проезда Почетным гражданам для участия в праздновании «Дня города Югорска»</t>
  </si>
  <si>
    <t>3.3</t>
  </si>
  <si>
    <t>4.1</t>
  </si>
  <si>
    <t>4.2</t>
  </si>
  <si>
    <t>4.3</t>
  </si>
  <si>
    <t>5.1</t>
  </si>
  <si>
    <t xml:space="preserve">Оказание единовременной материальной помощи гражданам, попавшим в трудную жизненную ситуацию </t>
  </si>
  <si>
    <t>5.2</t>
  </si>
  <si>
    <t>6.1</t>
  </si>
  <si>
    <t>1.1</t>
  </si>
  <si>
    <t>Источники финансирования</t>
  </si>
  <si>
    <t xml:space="preserve">Выплаты единовременной материальной помощи гражданам на организацию похорон инвалидов и участников Великой Отечественной войны </t>
  </si>
  <si>
    <t>9</t>
  </si>
  <si>
    <t>10</t>
  </si>
  <si>
    <t>1.2.1</t>
  </si>
  <si>
    <t>1.2.2</t>
  </si>
  <si>
    <t xml:space="preserve">            Прочие мероприятия </t>
  </si>
  <si>
    <t>Ответственный исполнитель/соисполнитель (наименование органа или структурного подразделения)</t>
  </si>
  <si>
    <t>2.2</t>
  </si>
  <si>
    <t>4.4</t>
  </si>
  <si>
    <t xml:space="preserve"> пенсионерам 55 лет и старше, отработавшим в бюджетных организациях города Югорска не менее 15 лет и уволившимися из организации бюджетной сферы города Югорска в связи с выходом на пенсию</t>
  </si>
  <si>
    <t>Оказание адресной материальной помощи инвалидам ко Дню инвалида  ― 1 декабря</t>
  </si>
  <si>
    <t>Выплаты единовременной материальной помощи гражданам на организацию похорон Почетных граждан</t>
  </si>
  <si>
    <t xml:space="preserve">            Задача 1  «Социальная поддержка граждан пожилого возраста»   </t>
  </si>
  <si>
    <t>Выплаты к юбилейной дате неработающим пенсионерам всего:</t>
  </si>
  <si>
    <t>в том числе: долгожителям, достигшим 80-летнего возраста</t>
  </si>
  <si>
    <t xml:space="preserve">            Задача 2 «Социальная поддержка граждан с ограниченными физическими возможностями»</t>
  </si>
  <si>
    <t>Организационная помощь городскому обществу инвалидов в проведении массовых мероприятий, посвященных декаде инвалидов, организации туристких слетов и экскурсионных программ</t>
  </si>
  <si>
    <t>без финансирования</t>
  </si>
  <si>
    <t>Обеспечение новогодними подарками  детей от года до 14 лет из малообеспеченных семей</t>
  </si>
  <si>
    <t>Компенсация стоимости подписки на газету «Югорский вестник» льготных категорий граждан, проживающих в городе Югорске</t>
  </si>
  <si>
    <t>Выплаты на частичное возмещение  расходов на оплату газификации жилых помещений, не находящихся в муниципальной собственности, отдельным категориям граждан, проживающим на территории города Югорска</t>
  </si>
  <si>
    <t xml:space="preserve">Компенсация расходов на оплату стоимости проезда к месту получения медицинской помощи и обратно отдельным  категориям лиц, получающим медицинскую помощь в рамках Программы государственных гарантий оказания гражданам Российской Федерации, проживающим на территории Ханты – Мансийского автономного округа - Югры, бесплатной медицинской помощи, если необходимые медицинские услуги не могут быть предоставлены по месту проживания
</t>
  </si>
  <si>
    <t xml:space="preserve">            Задача 3  «Социальная поддержка граждан, удостоенных звания «Почетный гражданин города Югорска»</t>
  </si>
  <si>
    <t xml:space="preserve">            Задача 4  «Социальная поддержка граждан льготных категорий»</t>
  </si>
  <si>
    <t xml:space="preserve">            Задача 5  «Социальная поддержка и помощь гражданам, попавшим в трудную жизненную ситуацию»</t>
  </si>
  <si>
    <t>Исполнение ст. 24 Федерального закона от 02.03. 2007  N 25-ФЗ
"О муниципальной службе в Российской Федерации"</t>
  </si>
  <si>
    <t>4.5</t>
  </si>
  <si>
    <t>Оплата банковских услуг  за перечисление денежных средств</t>
  </si>
  <si>
    <t xml:space="preserve">Оказание экстренной  финансовой поддержки населения 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</si>
  <si>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</si>
  <si>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</si>
  <si>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</si>
  <si>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</si>
  <si>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</si>
  <si>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</si>
  <si>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</si>
  <si>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</si>
  <si>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</si>
  <si>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</si>
  <si>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</si>
  <si>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</si>
  <si>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</si>
  <si>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Цель: 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</t>
  </si>
  <si>
    <t>Всего по муниципальной программе, в том числе:</t>
  </si>
  <si>
    <t xml:space="preserve">в том числе: 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</si>
  <si>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</si>
  <si>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</si>
  <si>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Итого по задаче 1, в том числе:</t>
  </si>
  <si>
    <t>Итого по задаче 3, в том числе:</t>
  </si>
  <si>
    <t>Итого по задаче 4, в том числе:</t>
  </si>
  <si>
    <t>Итого по задаче  5, в том числе:</t>
  </si>
  <si>
    <t>Итого по задаче 6, в том числе:</t>
  </si>
  <si>
    <t>Итого по задаче  2, в том числе:</t>
  </si>
  <si>
    <t>Наименование мероприятий</t>
  </si>
  <si>
    <t>управление бухгалтерского учета и отчетности</t>
  </si>
  <si>
    <t>Компенсация расходов на оплату стоимости найма жилых помещений приглашенным врачам специалистам государственных учреждений здравоохранения города Югорска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</si>
  <si>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</si>
  <si>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</si>
  <si>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</si>
  <si>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</si>
  <si>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</si>
  <si>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</si>
  <si>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>отдел по  организационно-массовой и социальной работе УСП, управление бухгалтерского учета и отчетности</t>
  </si>
  <si>
    <t>отдел по  организационно-массовой и социальной работе УСП</t>
  </si>
  <si>
    <t>4.6</t>
  </si>
  <si>
    <t xml:space="preserve">Отчет о достижении целевых показателей эффективности муниципальной программы "Дополнительные меры социальной помощи  и социальной поддержки отдельным категориям граждан города Югорска на 2014 - 2020 годы"  </t>
  </si>
  <si>
    <t>№</t>
  </si>
  <si>
    <t>Наименование</t>
  </si>
  <si>
    <t>Ед.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</si>
  <si>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</si>
  <si>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</si>
  <si>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</si>
  <si>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целевых показателей</t>
  </si>
  <si>
    <t>Ответственный исполнитель/соисполнитель</t>
  </si>
  <si>
    <t>изм.</t>
  </si>
  <si>
    <t>Плановое значение</t>
  </si>
  <si>
    <t>Фактическое исполнение</t>
  </si>
  <si>
    <t>Абсолютное значение (гр. 6 - гр. 7)</t>
  </si>
  <si>
    <t xml:space="preserve">Относительное значение, % (гр7/гр.6*100) </t>
  </si>
  <si>
    <t>Показатели непосредственных результатов</t>
  </si>
  <si>
    <t>Задача 1 "Социальная поддержка граждан пожилого возраста"</t>
  </si>
  <si>
    <t>%</t>
  </si>
  <si>
    <t>Количество пенсионеров -юбиляров, получивших выплату ко дню рождения</t>
  </si>
  <si>
    <t>чел.</t>
  </si>
  <si>
    <t>отклонение показателя в связи с тем, что за оказанием материальной помощи к юбилею 80 лет и старше обратилось граждан больше, чем запланировано</t>
  </si>
  <si>
    <t xml:space="preserve">Задача 2 "Социальная поддержка граждан с ограниченными физическими возможностями" </t>
  </si>
  <si>
    <t>Количество инвалидов, получивших выплату к Декаде инвалидов</t>
  </si>
  <si>
    <t>Задача 3 "Социальная поддержка граждан, удостоенных звания "Почетный гражданин города Югорска"</t>
  </si>
  <si>
    <t>Количество граждан, удостоенных звания «Почетный гражданин города Югорска», получивших денежное вознаграждение</t>
  </si>
  <si>
    <t>Задача 4 "Социальная поддержка граждан льготных категорий"</t>
  </si>
  <si>
    <t>Количество граждан льготных категорий, оформивших подписку на газету «Югорский вестник»</t>
  </si>
  <si>
    <t xml:space="preserve">Количество детей из семей социально незащищенных категорий, получивших новогодние подарки </t>
  </si>
  <si>
    <t>Количество граждан льготных категорий, получивших компенсацию на проведение газификации жилых помещений</t>
  </si>
  <si>
    <t>Количество граждан льготных категорий, получивших компенсацию проезда к месту лечения и обратно</t>
  </si>
  <si>
    <t>Количество приглашенных врачей специалистов государственных учреждений здравоохранения города Югорска, получивших компенсацию расходов на оплату стоимости найма жилых помещений</t>
  </si>
  <si>
    <t>Задача 5 "Социальная поддержка и помощь гражданам, попавшим в трудную жизненную ситуацию"</t>
  </si>
  <si>
    <t>Количество граждан, получивших единовременную выплату в связи с трудной жизненной ситуацией</t>
  </si>
  <si>
    <t>Показатели конечных результатов</t>
  </si>
  <si>
    <t>Доля граждан улучшивших материальное благосостояние от числа обратившихся за оказанием дополнительных мер социальной поддержки и социальной помощи</t>
  </si>
  <si>
    <t>Отдел по  организационно-массовой и социальной работе  УСП</t>
  </si>
  <si>
    <t>Управление по бухгалтерскому учету и отчетности</t>
  </si>
  <si>
    <t>Доля граждан из числа первопроходцев, старожил города, получивших выплату ко Дню города Югорска, от числа зарегистрированных</t>
  </si>
  <si>
    <t>Фактическое исполнение за прошлый аналогичный период (2014 год)</t>
  </si>
  <si>
    <t xml:space="preserve">в связи с изменениями в законах о социальной поддержке в ХМАО - Югре количество получателей, зарегистрированных в учреждении социальной защиты населения, сократилось. Обеспечены подарками 100% от числа обратившихся </t>
  </si>
  <si>
    <t>за компенсацией обратилось на 1 чел. больше запланированного</t>
  </si>
  <si>
    <t>мероприятие носит заявительный характер, обратилось на 1 чел меньше, чем запланировано</t>
  </si>
  <si>
    <t>в результате качественной подготовки документов для рассмотрения на комиссии по оказанию материальной помощи отказано в предоставлении материальной помощи 6  заявителям (2,2%), в связи с чем данный показатель перевыполнен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</si>
  <si>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01.01.2016</t>
    </r>
  </si>
  <si>
    <t>Выплаты ко Дню  г. Югорска-гражданам из числа первопроходцев, старожилов  города, работающих с 1962-1970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</si>
</sst>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/>
    </xf>
    <xf numFmtId="164" fontId="46" fillId="0" borderId="14" xfId="0" applyNumberFormat="1" applyFont="1" applyBorder="1" applyAlignment="1">
      <alignment horizontal="center" vertical="center" wrapText="1"/>
    </xf>
    <xf numFmtId="164" fontId="46" fillId="0" borderId="15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" fillId="0" borderId="10" xfId="0" applyNumberFormat="1" applyFont="1" applyBorder="1" applyAlignment="1">
      <alignment horizontal="center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8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1"/>
  <sheetViews>
    <sheetView tabSelected="1" zoomScaleSheetLayoutView="90" zoomScalePageLayoutView="0" workbookViewId="0" topLeftCell="A37">
      <selection activeCell="P14" sqref="P14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24"/>
    </row>
    <row r="2" spans="1:13" ht="14.25" customHeight="1">
      <c r="A2" s="130" t="s">
        <v>134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6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42" customHeight="1">
      <c r="A4" s="142" t="s">
        <v>72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31"/>
      <c r="M4" s="31"/>
    </row>
    <row r="5" spans="1:13" ht="26.25" customHeight="1">
      <c r="A5" s="142" t="s">
        <v>83</v>
      </c>
      <c r="B5" s="142"/>
      <c r="C5" s="142"/>
      <c r="D5" s="142"/>
      <c r="E5" s="142"/>
      <c r="F5" s="142"/>
      <c r="G5" s="142"/>
      <c r="H5" s="142"/>
      <c r="I5" s="142"/>
      <c r="J5" s="31"/>
      <c r="K5" s="31"/>
      <c r="L5" s="31"/>
      <c r="M5" s="31"/>
    </row>
    <row r="6" spans="1:13" ht="17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 t="s">
        <v>63</v>
      </c>
    </row>
    <row r="7" spans="1:13" ht="15">
      <c r="A7" s="143" t="s">
        <v>0</v>
      </c>
      <c r="B7" s="143" t="s">
        <v>80</v>
      </c>
      <c r="C7" s="15"/>
      <c r="D7" s="15"/>
      <c r="E7" s="15"/>
      <c r="F7" s="152" t="s">
        <v>33</v>
      </c>
      <c r="G7" s="143" t="s">
        <v>26</v>
      </c>
      <c r="H7" s="143" t="s">
        <v>56</v>
      </c>
      <c r="I7" s="143" t="s">
        <v>62</v>
      </c>
      <c r="J7" s="143" t="s">
        <v>57</v>
      </c>
      <c r="K7" s="154" t="s">
        <v>61</v>
      </c>
      <c r="L7" s="155"/>
      <c r="M7" s="143" t="s">
        <v>60</v>
      </c>
    </row>
    <row r="8" spans="1:13" s="7" customFormat="1" ht="104.25" customHeight="1">
      <c r="A8" s="144"/>
      <c r="B8" s="144"/>
      <c r="C8" s="131" t="s">
        <v>1</v>
      </c>
      <c r="D8" s="132"/>
      <c r="E8" s="132"/>
      <c r="F8" s="153"/>
      <c r="G8" s="144"/>
      <c r="H8" s="144"/>
      <c r="I8" s="144"/>
      <c r="J8" s="144"/>
      <c r="K8" s="6" t="s">
        <v>58</v>
      </c>
      <c r="L8" s="6" t="s">
        <v>59</v>
      </c>
      <c r="M8" s="144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28</v>
      </c>
      <c r="M9" s="8" t="s">
        <v>29</v>
      </c>
    </row>
    <row r="10" spans="1:13" s="60" customFormat="1" ht="41.25" customHeight="1">
      <c r="A10" s="139" t="s">
        <v>69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</row>
    <row r="11" spans="1:13" ht="21" customHeight="1">
      <c r="A11" s="133" t="s">
        <v>39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5"/>
    </row>
    <row r="12" spans="1:13" ht="99.75" customHeight="1">
      <c r="A12" s="32" t="s">
        <v>25</v>
      </c>
      <c r="B12" s="33" t="s">
        <v>135</v>
      </c>
      <c r="C12" s="25"/>
      <c r="D12" s="25"/>
      <c r="E12" s="25"/>
      <c r="F12" s="5" t="s">
        <v>89</v>
      </c>
      <c r="G12" s="5" t="s">
        <v>73</v>
      </c>
      <c r="H12" s="66">
        <v>545.1</v>
      </c>
      <c r="I12" s="66">
        <f aca="true" t="shared" si="0" ref="I12:I17">H12</f>
        <v>545.1</v>
      </c>
      <c r="J12" s="66">
        <v>545.1</v>
      </c>
      <c r="K12" s="66">
        <f aca="true" t="shared" si="1" ref="K12:K17">I12-J12</f>
        <v>0</v>
      </c>
      <c r="L12" s="80">
        <f aca="true" t="shared" si="2" ref="L12:L17">J12/I12*100</f>
        <v>100</v>
      </c>
      <c r="M12" s="34"/>
    </row>
    <row r="13" spans="1:13" ht="37.5" customHeight="1">
      <c r="A13" s="35" t="s">
        <v>10</v>
      </c>
      <c r="B13" s="36" t="s">
        <v>40</v>
      </c>
      <c r="C13" s="37"/>
      <c r="D13" s="11"/>
      <c r="E13" s="11"/>
      <c r="F13" s="143" t="s">
        <v>89</v>
      </c>
      <c r="G13" s="145" t="s">
        <v>73</v>
      </c>
      <c r="H13" s="66">
        <f>H14+H15</f>
        <v>617.5</v>
      </c>
      <c r="I13" s="13">
        <f t="shared" si="0"/>
        <v>617.5</v>
      </c>
      <c r="J13" s="66">
        <f>J15+J14</f>
        <v>615.6</v>
      </c>
      <c r="K13" s="66">
        <f t="shared" si="1"/>
        <v>1.8999999999999773</v>
      </c>
      <c r="L13" s="13">
        <f t="shared" si="2"/>
        <v>99.6923076923077</v>
      </c>
      <c r="M13" s="13"/>
    </row>
    <row r="14" spans="1:13" ht="71.25" customHeight="1">
      <c r="A14" s="38" t="s">
        <v>30</v>
      </c>
      <c r="B14" s="39" t="s">
        <v>41</v>
      </c>
      <c r="C14" s="37"/>
      <c r="D14" s="11"/>
      <c r="E14" s="11"/>
      <c r="F14" s="151"/>
      <c r="G14" s="146"/>
      <c r="H14" s="67">
        <v>40</v>
      </c>
      <c r="I14" s="67">
        <f t="shared" si="0"/>
        <v>40</v>
      </c>
      <c r="J14" s="67">
        <v>40</v>
      </c>
      <c r="K14" s="67">
        <f t="shared" si="1"/>
        <v>0</v>
      </c>
      <c r="L14" s="17">
        <f t="shared" si="2"/>
        <v>100</v>
      </c>
      <c r="M14" s="17"/>
    </row>
    <row r="15" spans="1:13" ht="90" customHeight="1">
      <c r="A15" s="40" t="s">
        <v>31</v>
      </c>
      <c r="B15" s="41" t="s">
        <v>36</v>
      </c>
      <c r="C15" s="42"/>
      <c r="D15" s="43"/>
      <c r="E15" s="43"/>
      <c r="F15" s="144"/>
      <c r="G15" s="147"/>
      <c r="H15" s="68">
        <v>577.5</v>
      </c>
      <c r="I15" s="68">
        <f t="shared" si="0"/>
        <v>577.5</v>
      </c>
      <c r="J15" s="68">
        <v>575.6</v>
      </c>
      <c r="K15" s="68">
        <f t="shared" si="1"/>
        <v>1.8999999999999773</v>
      </c>
      <c r="L15" s="44">
        <f t="shared" si="2"/>
        <v>99.67099567099568</v>
      </c>
      <c r="M15" s="16"/>
    </row>
    <row r="16" spans="1:13" ht="97.5" customHeight="1">
      <c r="A16" s="45" t="s">
        <v>11</v>
      </c>
      <c r="B16" s="9" t="s">
        <v>27</v>
      </c>
      <c r="C16" s="5">
        <v>0</v>
      </c>
      <c r="D16" s="5">
        <v>0</v>
      </c>
      <c r="E16" s="5">
        <v>0</v>
      </c>
      <c r="F16" s="5" t="s">
        <v>89</v>
      </c>
      <c r="G16" s="5" t="s">
        <v>73</v>
      </c>
      <c r="H16" s="69">
        <v>11.5</v>
      </c>
      <c r="I16" s="69">
        <f t="shared" si="0"/>
        <v>11.5</v>
      </c>
      <c r="J16" s="69">
        <v>11.5</v>
      </c>
      <c r="K16" s="69">
        <f t="shared" si="1"/>
        <v>0</v>
      </c>
      <c r="L16" s="12">
        <f t="shared" si="2"/>
        <v>100</v>
      </c>
      <c r="M16" s="12"/>
    </row>
    <row r="17" spans="1:13" ht="17.25" customHeight="1">
      <c r="A17" s="114" t="s">
        <v>74</v>
      </c>
      <c r="B17" s="115"/>
      <c r="C17" s="115"/>
      <c r="D17" s="115"/>
      <c r="E17" s="115"/>
      <c r="F17" s="116"/>
      <c r="G17" s="5" t="s">
        <v>73</v>
      </c>
      <c r="H17" s="70">
        <f>H16+H13+H12</f>
        <v>1174.1</v>
      </c>
      <c r="I17" s="79">
        <f t="shared" si="0"/>
        <v>1174.1</v>
      </c>
      <c r="J17" s="79">
        <f>J16+J15+J14+J12</f>
        <v>1172.2</v>
      </c>
      <c r="K17" s="79">
        <f t="shared" si="1"/>
        <v>1.8999999999998636</v>
      </c>
      <c r="L17" s="14">
        <f t="shared" si="2"/>
        <v>99.83817392044972</v>
      </c>
      <c r="M17" s="14"/>
    </row>
    <row r="18" spans="1:13" ht="19.5" customHeight="1">
      <c r="A18" s="136" t="s">
        <v>42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3" ht="105" customHeight="1">
      <c r="A19" s="45" t="s">
        <v>12</v>
      </c>
      <c r="B19" s="9" t="s">
        <v>37</v>
      </c>
      <c r="C19" s="11"/>
      <c r="D19" s="11"/>
      <c r="E19" s="11"/>
      <c r="F19" s="5" t="s">
        <v>89</v>
      </c>
      <c r="G19" s="5" t="s">
        <v>73</v>
      </c>
      <c r="H19" s="69">
        <v>94.82</v>
      </c>
      <c r="I19" s="69">
        <f>H19</f>
        <v>94.82</v>
      </c>
      <c r="J19" s="69">
        <v>94.82</v>
      </c>
      <c r="K19" s="69">
        <f>I19-J19</f>
        <v>0</v>
      </c>
      <c r="L19" s="12">
        <f>J19/I19*100</f>
        <v>100</v>
      </c>
      <c r="M19" s="34"/>
    </row>
    <row r="20" spans="1:13" ht="108.75" customHeight="1">
      <c r="A20" s="45" t="s">
        <v>34</v>
      </c>
      <c r="B20" s="9" t="s">
        <v>43</v>
      </c>
      <c r="C20" s="11"/>
      <c r="D20" s="11"/>
      <c r="E20" s="11"/>
      <c r="F20" s="5" t="s">
        <v>90</v>
      </c>
      <c r="G20" s="10" t="s">
        <v>44</v>
      </c>
      <c r="H20" s="69">
        <v>0</v>
      </c>
      <c r="I20" s="69">
        <f>H20</f>
        <v>0</v>
      </c>
      <c r="J20" s="69">
        <v>0</v>
      </c>
      <c r="K20" s="69">
        <v>0</v>
      </c>
      <c r="L20" s="12">
        <v>100</v>
      </c>
      <c r="M20" s="12"/>
    </row>
    <row r="21" spans="1:13" ht="18" customHeight="1">
      <c r="A21" s="114" t="s">
        <v>79</v>
      </c>
      <c r="B21" s="115"/>
      <c r="C21" s="115"/>
      <c r="D21" s="115"/>
      <c r="E21" s="115"/>
      <c r="F21" s="116"/>
      <c r="G21" s="5" t="s">
        <v>73</v>
      </c>
      <c r="H21" s="71">
        <f>H20+H19</f>
        <v>94.82</v>
      </c>
      <c r="I21" s="71">
        <f>H21</f>
        <v>94.82</v>
      </c>
      <c r="J21" s="71">
        <f>J20+J19</f>
        <v>94.82</v>
      </c>
      <c r="K21" s="71">
        <f>K20+K19</f>
        <v>0</v>
      </c>
      <c r="L21" s="14">
        <f>J21/I21*100</f>
        <v>100</v>
      </c>
      <c r="M21" s="14"/>
    </row>
    <row r="22" spans="1:13" ht="18.75" customHeight="1">
      <c r="A22" s="136" t="s">
        <v>49</v>
      </c>
      <c r="B22" s="136"/>
      <c r="C22" s="136"/>
      <c r="D22" s="136"/>
      <c r="E22" s="136"/>
      <c r="F22" s="136"/>
      <c r="G22" s="136"/>
      <c r="H22" s="137"/>
      <c r="I22" s="137"/>
      <c r="J22" s="136"/>
      <c r="K22" s="136"/>
      <c r="L22" s="136"/>
      <c r="M22" s="136"/>
    </row>
    <row r="23" spans="1:13" ht="111" customHeight="1">
      <c r="A23" s="46" t="s">
        <v>13</v>
      </c>
      <c r="B23" s="9" t="s">
        <v>14</v>
      </c>
      <c r="C23" s="18"/>
      <c r="D23" s="18"/>
      <c r="E23" s="18"/>
      <c r="F23" s="5" t="s">
        <v>89</v>
      </c>
      <c r="G23" s="5" t="s">
        <v>73</v>
      </c>
      <c r="H23" s="69">
        <v>3756.08</v>
      </c>
      <c r="I23" s="69">
        <f>H23</f>
        <v>3756.08</v>
      </c>
      <c r="J23" s="69">
        <v>3756.08</v>
      </c>
      <c r="K23" s="69">
        <f>I23-J23</f>
        <v>0</v>
      </c>
      <c r="L23" s="23">
        <f>J23/I23*100</f>
        <v>100</v>
      </c>
      <c r="M23" s="12"/>
    </row>
    <row r="24" spans="1:13" ht="127.5" customHeight="1">
      <c r="A24" s="46" t="s">
        <v>15</v>
      </c>
      <c r="B24" s="9" t="s">
        <v>16</v>
      </c>
      <c r="C24" s="18"/>
      <c r="D24" s="18"/>
      <c r="E24" s="18"/>
      <c r="F24" s="5" t="s">
        <v>89</v>
      </c>
      <c r="G24" s="5" t="s">
        <v>73</v>
      </c>
      <c r="H24" s="69">
        <v>0</v>
      </c>
      <c r="I24" s="69">
        <f>H24</f>
        <v>0</v>
      </c>
      <c r="J24" s="69">
        <v>0</v>
      </c>
      <c r="K24" s="69">
        <f>I24-J24</f>
        <v>0</v>
      </c>
      <c r="L24" s="12">
        <v>100</v>
      </c>
      <c r="M24" s="34"/>
    </row>
    <row r="25" spans="1:13" ht="102" customHeight="1">
      <c r="A25" s="46" t="s">
        <v>17</v>
      </c>
      <c r="B25" s="9" t="s">
        <v>38</v>
      </c>
      <c r="C25" s="18"/>
      <c r="D25" s="18"/>
      <c r="E25" s="18"/>
      <c r="F25" s="5" t="s">
        <v>89</v>
      </c>
      <c r="G25" s="5" t="s">
        <v>73</v>
      </c>
      <c r="H25" s="69">
        <v>0</v>
      </c>
      <c r="I25" s="69">
        <f>H25</f>
        <v>0</v>
      </c>
      <c r="J25" s="69">
        <v>0</v>
      </c>
      <c r="K25" s="69">
        <f>I25-J25</f>
        <v>0</v>
      </c>
      <c r="L25" s="12">
        <v>100</v>
      </c>
      <c r="M25" s="12"/>
    </row>
    <row r="26" spans="1:13" ht="16.5" customHeight="1">
      <c r="A26" s="114" t="s">
        <v>75</v>
      </c>
      <c r="B26" s="115"/>
      <c r="C26" s="115"/>
      <c r="D26" s="115"/>
      <c r="E26" s="115"/>
      <c r="F26" s="116"/>
      <c r="G26" s="5" t="s">
        <v>73</v>
      </c>
      <c r="H26" s="71">
        <f>H25+H24+H23</f>
        <v>3756.08</v>
      </c>
      <c r="I26" s="71">
        <f>H26</f>
        <v>3756.08</v>
      </c>
      <c r="J26" s="71">
        <f>J25+J24+J23</f>
        <v>3756.08</v>
      </c>
      <c r="K26" s="71">
        <f>I26-J26</f>
        <v>0</v>
      </c>
      <c r="L26" s="14">
        <f>J26/I26*100</f>
        <v>100</v>
      </c>
      <c r="M26" s="14"/>
    </row>
    <row r="27" spans="1:13" ht="24" customHeight="1">
      <c r="A27" s="150" t="s">
        <v>50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39.5" customHeight="1">
      <c r="A28" s="46" t="s">
        <v>18</v>
      </c>
      <c r="B28" s="9" t="s">
        <v>45</v>
      </c>
      <c r="C28" s="18"/>
      <c r="D28" s="18"/>
      <c r="E28" s="18"/>
      <c r="F28" s="5" t="s">
        <v>89</v>
      </c>
      <c r="G28" s="5" t="s">
        <v>73</v>
      </c>
      <c r="H28" s="69">
        <v>389.75</v>
      </c>
      <c r="I28" s="69">
        <f aca="true" t="shared" si="3" ref="I28:I33">H28</f>
        <v>389.75</v>
      </c>
      <c r="J28" s="69">
        <v>389.75</v>
      </c>
      <c r="K28" s="69">
        <f aca="true" t="shared" si="4" ref="K28:K34">I28-J28</f>
        <v>0</v>
      </c>
      <c r="L28" s="12">
        <f>J28/I28*100</f>
        <v>100</v>
      </c>
      <c r="M28" s="34"/>
    </row>
    <row r="29" spans="1:13" ht="105.75" customHeight="1">
      <c r="A29" s="46" t="s">
        <v>19</v>
      </c>
      <c r="B29" s="9" t="s">
        <v>46</v>
      </c>
      <c r="C29" s="18"/>
      <c r="D29" s="18"/>
      <c r="E29" s="18"/>
      <c r="F29" s="5" t="s">
        <v>89</v>
      </c>
      <c r="G29" s="5" t="s">
        <v>73</v>
      </c>
      <c r="H29" s="69">
        <v>472.74</v>
      </c>
      <c r="I29" s="69">
        <f t="shared" si="3"/>
        <v>472.74</v>
      </c>
      <c r="J29" s="69">
        <v>472.74</v>
      </c>
      <c r="K29" s="69">
        <f t="shared" si="4"/>
        <v>0</v>
      </c>
      <c r="L29" s="23">
        <f>J29/I29*100</f>
        <v>100</v>
      </c>
      <c r="M29" s="12"/>
    </row>
    <row r="30" spans="1:13" ht="92.25" customHeight="1">
      <c r="A30" s="46" t="s">
        <v>20</v>
      </c>
      <c r="B30" s="9" t="s">
        <v>47</v>
      </c>
      <c r="C30" s="18"/>
      <c r="D30" s="18"/>
      <c r="E30" s="18"/>
      <c r="F30" s="5" t="s">
        <v>89</v>
      </c>
      <c r="G30" s="5" t="s">
        <v>73</v>
      </c>
      <c r="H30" s="69">
        <v>0</v>
      </c>
      <c r="I30" s="69">
        <f t="shared" si="3"/>
        <v>0</v>
      </c>
      <c r="J30" s="69">
        <v>0</v>
      </c>
      <c r="K30" s="69">
        <f t="shared" si="4"/>
        <v>0</v>
      </c>
      <c r="L30" s="12">
        <v>100</v>
      </c>
      <c r="M30" s="12"/>
    </row>
    <row r="31" spans="1:13" ht="177" customHeight="1">
      <c r="A31" s="46" t="s">
        <v>35</v>
      </c>
      <c r="B31" s="20" t="s">
        <v>48</v>
      </c>
      <c r="C31" s="18"/>
      <c r="D31" s="18"/>
      <c r="E31" s="18"/>
      <c r="F31" s="5" t="s">
        <v>89</v>
      </c>
      <c r="G31" s="5" t="s">
        <v>73</v>
      </c>
      <c r="H31" s="69">
        <v>476</v>
      </c>
      <c r="I31" s="69">
        <f t="shared" si="3"/>
        <v>476</v>
      </c>
      <c r="J31" s="69">
        <v>474.87</v>
      </c>
      <c r="K31" s="69">
        <f t="shared" si="4"/>
        <v>1.1299999999999955</v>
      </c>
      <c r="L31" s="23">
        <f>J31/I31*100</f>
        <v>99.7626050420168</v>
      </c>
      <c r="M31" s="23"/>
    </row>
    <row r="32" spans="1:13" ht="72" customHeight="1">
      <c r="A32" s="47" t="s">
        <v>53</v>
      </c>
      <c r="B32" s="21" t="s">
        <v>52</v>
      </c>
      <c r="C32" s="48"/>
      <c r="D32" s="48"/>
      <c r="E32" s="48"/>
      <c r="F32" s="49" t="s">
        <v>81</v>
      </c>
      <c r="G32" s="5" t="s">
        <v>73</v>
      </c>
      <c r="H32" s="66">
        <v>3507.3</v>
      </c>
      <c r="I32" s="66">
        <f t="shared" si="3"/>
        <v>3507.3</v>
      </c>
      <c r="J32" s="66">
        <v>3507.3</v>
      </c>
      <c r="K32" s="66">
        <f t="shared" si="4"/>
        <v>0</v>
      </c>
      <c r="L32" s="13">
        <f>J32/I32*100</f>
        <v>100</v>
      </c>
      <c r="M32" s="13"/>
    </row>
    <row r="33" spans="1:13" ht="96" customHeight="1">
      <c r="A33" s="46" t="s">
        <v>91</v>
      </c>
      <c r="B33" s="5" t="s">
        <v>82</v>
      </c>
      <c r="C33" s="18"/>
      <c r="D33" s="18"/>
      <c r="E33" s="18"/>
      <c r="F33" s="5" t="s">
        <v>89</v>
      </c>
      <c r="G33" s="5" t="s">
        <v>73</v>
      </c>
      <c r="H33" s="66">
        <v>573.2</v>
      </c>
      <c r="I33" s="66">
        <f t="shared" si="3"/>
        <v>573.2</v>
      </c>
      <c r="J33" s="66">
        <v>573.2</v>
      </c>
      <c r="K33" s="66">
        <f t="shared" si="4"/>
        <v>0</v>
      </c>
      <c r="L33" s="13">
        <f>J33/I33*100</f>
        <v>100</v>
      </c>
      <c r="M33" s="13"/>
    </row>
    <row r="34" spans="1:13" ht="15">
      <c r="A34" s="114" t="s">
        <v>76</v>
      </c>
      <c r="B34" s="115"/>
      <c r="C34" s="115"/>
      <c r="D34" s="115"/>
      <c r="E34" s="115"/>
      <c r="F34" s="116"/>
      <c r="G34" s="5" t="s">
        <v>73</v>
      </c>
      <c r="H34" s="75">
        <f>H33+H32+H31+H30+H29+H28</f>
        <v>5418.99</v>
      </c>
      <c r="I34" s="75">
        <f>I33+I32+I31+I30+I29+I28</f>
        <v>5418.99</v>
      </c>
      <c r="J34" s="75">
        <f>J33+J32+J31+J30+J29+J28</f>
        <v>5417.86</v>
      </c>
      <c r="K34" s="75">
        <f t="shared" si="4"/>
        <v>1.1300000000001091</v>
      </c>
      <c r="L34" s="50">
        <f>J34/I34*100</f>
        <v>99.97914740569736</v>
      </c>
      <c r="M34" s="50"/>
    </row>
    <row r="35" spans="1:31" s="19" customFormat="1" ht="15">
      <c r="A35" s="113" t="s">
        <v>51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ht="114.75">
      <c r="A36" s="46" t="s">
        <v>21</v>
      </c>
      <c r="B36" s="9" t="s">
        <v>22</v>
      </c>
      <c r="C36" s="18"/>
      <c r="D36" s="18"/>
      <c r="E36" s="18"/>
      <c r="F36" s="5" t="s">
        <v>89</v>
      </c>
      <c r="G36" s="5" t="s">
        <v>73</v>
      </c>
      <c r="H36" s="69">
        <v>460.51</v>
      </c>
      <c r="I36" s="69">
        <f>H36</f>
        <v>460.51</v>
      </c>
      <c r="J36" s="69">
        <v>460.47</v>
      </c>
      <c r="K36" s="69">
        <f>I36-J36</f>
        <v>0.03999999999996362</v>
      </c>
      <c r="L36" s="23">
        <f>J36/I36*100</f>
        <v>99.99131397798095</v>
      </c>
      <c r="M36" s="23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110.25" customHeight="1">
      <c r="A37" s="46" t="s">
        <v>23</v>
      </c>
      <c r="B37" s="9" t="s">
        <v>55</v>
      </c>
      <c r="C37" s="18"/>
      <c r="D37" s="18"/>
      <c r="E37" s="18"/>
      <c r="F37" s="5" t="s">
        <v>89</v>
      </c>
      <c r="G37" s="5" t="s">
        <v>73</v>
      </c>
      <c r="H37" s="69">
        <v>345</v>
      </c>
      <c r="I37" s="69">
        <f>H37</f>
        <v>345</v>
      </c>
      <c r="J37" s="69">
        <v>345</v>
      </c>
      <c r="K37" s="69">
        <f>I37-J37</f>
        <v>0</v>
      </c>
      <c r="L37" s="23">
        <f>J37/I37*100</f>
        <v>100</v>
      </c>
      <c r="M37" s="2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15">
      <c r="A38" s="114" t="s">
        <v>77</v>
      </c>
      <c r="B38" s="115"/>
      <c r="C38" s="115"/>
      <c r="D38" s="115"/>
      <c r="E38" s="115"/>
      <c r="F38" s="116"/>
      <c r="G38" s="5" t="s">
        <v>73</v>
      </c>
      <c r="H38" s="71">
        <f>H37+H36</f>
        <v>805.51</v>
      </c>
      <c r="I38" s="71">
        <f>I37+I36</f>
        <v>805.51</v>
      </c>
      <c r="J38" s="71">
        <f>J37+J36</f>
        <v>805.47</v>
      </c>
      <c r="K38" s="71">
        <f>I38-J38</f>
        <v>0.03999999999996362</v>
      </c>
      <c r="L38" s="14">
        <f>J38/I38*100</f>
        <v>99.99503420193419</v>
      </c>
      <c r="M38" s="14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19" customFormat="1" ht="15" customHeight="1">
      <c r="A39" s="127" t="s">
        <v>32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ht="48.75" customHeight="1">
      <c r="A40" s="51" t="s">
        <v>24</v>
      </c>
      <c r="B40" s="9" t="s">
        <v>54</v>
      </c>
      <c r="C40" s="5"/>
      <c r="D40" s="5"/>
      <c r="E40" s="5"/>
      <c r="F40" s="5" t="s">
        <v>81</v>
      </c>
      <c r="G40" s="5" t="s">
        <v>73</v>
      </c>
      <c r="H40" s="72">
        <v>65</v>
      </c>
      <c r="I40" s="76">
        <f>H40</f>
        <v>65</v>
      </c>
      <c r="J40" s="76">
        <v>59.86</v>
      </c>
      <c r="K40" s="76">
        <f>I40-J40</f>
        <v>5.140000000000001</v>
      </c>
      <c r="L40" s="23">
        <f>J40/I40*100</f>
        <v>92.0923076923077</v>
      </c>
      <c r="M40" s="5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13" s="2" customFormat="1" ht="14.25">
      <c r="A41" s="114" t="s">
        <v>78</v>
      </c>
      <c r="B41" s="115"/>
      <c r="C41" s="115"/>
      <c r="D41" s="115"/>
      <c r="E41" s="115"/>
      <c r="F41" s="116"/>
      <c r="G41" s="5" t="s">
        <v>73</v>
      </c>
      <c r="H41" s="73">
        <f>H40</f>
        <v>65</v>
      </c>
      <c r="I41" s="77">
        <f>H41</f>
        <v>65</v>
      </c>
      <c r="J41" s="77">
        <f>J40</f>
        <v>59.86</v>
      </c>
      <c r="K41" s="77">
        <f>I41-J41</f>
        <v>5.140000000000001</v>
      </c>
      <c r="L41" s="14">
        <f>J40/I40*100</f>
        <v>92.0923076923077</v>
      </c>
      <c r="M41" s="14"/>
    </row>
    <row r="42" spans="1:13" s="2" customFormat="1" ht="14.25" customHeight="1">
      <c r="A42" s="118" t="s">
        <v>70</v>
      </c>
      <c r="B42" s="119"/>
      <c r="C42" s="119"/>
      <c r="D42" s="119"/>
      <c r="E42" s="119"/>
      <c r="F42" s="120"/>
      <c r="G42" s="11"/>
      <c r="H42" s="74">
        <f>H41+H38+H34+H26+H17++H21</f>
        <v>11314.5</v>
      </c>
      <c r="I42" s="78">
        <f>H42</f>
        <v>11314.5</v>
      </c>
      <c r="J42" s="78">
        <f>J41+J38+J34+J26+J21+J17</f>
        <v>11306.29</v>
      </c>
      <c r="K42" s="78">
        <f>I42-J42</f>
        <v>8.209999999999127</v>
      </c>
      <c r="L42" s="77">
        <f>J42/I42*100</f>
        <v>99.92743824296258</v>
      </c>
      <c r="M42" s="14"/>
    </row>
    <row r="43" spans="1:13" ht="15">
      <c r="A43" s="121"/>
      <c r="B43" s="122"/>
      <c r="C43" s="122"/>
      <c r="D43" s="122"/>
      <c r="E43" s="122"/>
      <c r="F43" s="123"/>
      <c r="G43" s="53" t="s">
        <v>73</v>
      </c>
      <c r="H43" s="54">
        <f>H42</f>
        <v>11314.5</v>
      </c>
      <c r="I43" s="55">
        <f>H43</f>
        <v>11314.5</v>
      </c>
      <c r="J43" s="57">
        <f>J42</f>
        <v>11306.29</v>
      </c>
      <c r="K43" s="57">
        <f>K42</f>
        <v>8.209999999999127</v>
      </c>
      <c r="L43" s="56">
        <f>L42</f>
        <v>99.92743824296258</v>
      </c>
      <c r="M43" s="58"/>
    </row>
    <row r="44" spans="1:13" s="59" customFormat="1" ht="12.75">
      <c r="A44" s="124" t="s">
        <v>71</v>
      </c>
      <c r="B44" s="125"/>
      <c r="C44" s="125"/>
      <c r="D44" s="125"/>
      <c r="E44" s="125"/>
      <c r="F44" s="126"/>
      <c r="G44" s="64"/>
      <c r="H44" s="64"/>
      <c r="I44" s="64"/>
      <c r="J44" s="63"/>
      <c r="K44" s="63"/>
      <c r="L44" s="63"/>
      <c r="M44" s="61"/>
    </row>
    <row r="45" spans="1:13" s="59" customFormat="1" ht="32.25" customHeight="1">
      <c r="A45" s="124" t="s">
        <v>86</v>
      </c>
      <c r="B45" s="125"/>
      <c r="C45" s="125"/>
      <c r="D45" s="125"/>
      <c r="E45" s="125"/>
      <c r="F45" s="126"/>
      <c r="G45" s="64" t="s">
        <v>73</v>
      </c>
      <c r="H45" s="65">
        <v>0</v>
      </c>
      <c r="I45" s="65">
        <f>H45</f>
        <v>0</v>
      </c>
      <c r="J45" s="65">
        <v>0</v>
      </c>
      <c r="K45" s="65">
        <v>0</v>
      </c>
      <c r="L45" s="65">
        <v>0</v>
      </c>
      <c r="M45" s="61"/>
    </row>
    <row r="46" spans="1:13" s="59" customFormat="1" ht="21" customHeight="1">
      <c r="A46" s="124" t="s">
        <v>88</v>
      </c>
      <c r="B46" s="125"/>
      <c r="C46" s="125"/>
      <c r="D46" s="125"/>
      <c r="E46" s="125"/>
      <c r="F46" s="126"/>
      <c r="G46" s="64" t="s">
        <v>73</v>
      </c>
      <c r="H46" s="62">
        <f>H43</f>
        <v>11314.5</v>
      </c>
      <c r="I46" s="57">
        <f>H46</f>
        <v>11314.5</v>
      </c>
      <c r="J46" s="57">
        <f>J42</f>
        <v>11306.29</v>
      </c>
      <c r="K46" s="57">
        <f>K42</f>
        <v>8.209999999999127</v>
      </c>
      <c r="L46" s="57">
        <f>L42</f>
        <v>99.92743824296258</v>
      </c>
      <c r="M46" s="61"/>
    </row>
    <row r="47" spans="1:13" s="2" customFormat="1" ht="38.25" customHeight="1">
      <c r="A47" s="117" t="s">
        <v>84</v>
      </c>
      <c r="B47" s="117"/>
      <c r="C47" s="27"/>
      <c r="D47" s="27"/>
      <c r="E47" s="27"/>
      <c r="F47" s="117" t="s">
        <v>85</v>
      </c>
      <c r="G47" s="117"/>
      <c r="H47" s="27"/>
      <c r="I47" s="148" t="s">
        <v>64</v>
      </c>
      <c r="J47" s="148"/>
      <c r="K47" s="148"/>
      <c r="L47" s="28"/>
      <c r="M47" s="28" t="s">
        <v>65</v>
      </c>
    </row>
    <row r="48" spans="2:13" ht="15.75">
      <c r="B48" s="3"/>
      <c r="I48" s="29"/>
      <c r="J48" s="29"/>
      <c r="K48" s="29"/>
      <c r="L48" s="138"/>
      <c r="M48" s="138"/>
    </row>
    <row r="49" spans="1:13" ht="30" customHeight="1">
      <c r="A49" s="117" t="s">
        <v>87</v>
      </c>
      <c r="B49" s="117"/>
      <c r="F49" s="149" t="s">
        <v>66</v>
      </c>
      <c r="G49" s="149"/>
      <c r="I49" s="149" t="s">
        <v>67</v>
      </c>
      <c r="J49" s="149"/>
      <c r="K49" s="149"/>
      <c r="L49" s="30"/>
      <c r="M49" s="29" t="s">
        <v>68</v>
      </c>
    </row>
    <row r="50" spans="2:13" ht="15.75">
      <c r="B50" s="3"/>
      <c r="L50" s="2"/>
      <c r="M50" s="2"/>
    </row>
    <row r="51" spans="2:13" ht="1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61" spans="1:25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47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6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4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4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13" ht="1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</sheetData>
  <sheetProtection/>
  <mergeCells count="39">
    <mergeCell ref="A27:M27"/>
    <mergeCell ref="F13:F15"/>
    <mergeCell ref="F7:F8"/>
    <mergeCell ref="G7:G8"/>
    <mergeCell ref="H7:H8"/>
    <mergeCell ref="J7:J8"/>
    <mergeCell ref="M7:M8"/>
    <mergeCell ref="K7:L7"/>
    <mergeCell ref="I7:I8"/>
    <mergeCell ref="B7:B8"/>
    <mergeCell ref="A7:A8"/>
    <mergeCell ref="G13:G15"/>
    <mergeCell ref="F47:G47"/>
    <mergeCell ref="I47:K47"/>
    <mergeCell ref="A49:B49"/>
    <mergeCell ref="F49:G49"/>
    <mergeCell ref="I49:K49"/>
    <mergeCell ref="A21:F21"/>
    <mergeCell ref="A26:F26"/>
    <mergeCell ref="A34:F34"/>
    <mergeCell ref="A2:M3"/>
    <mergeCell ref="C8:E8"/>
    <mergeCell ref="A11:M11"/>
    <mergeCell ref="A18:M18"/>
    <mergeCell ref="A22:M22"/>
    <mergeCell ref="L48:M48"/>
    <mergeCell ref="A10:M10"/>
    <mergeCell ref="A5:I5"/>
    <mergeCell ref="A4:K4"/>
    <mergeCell ref="A17:F17"/>
    <mergeCell ref="A35:M35"/>
    <mergeCell ref="A38:F38"/>
    <mergeCell ref="A47:B47"/>
    <mergeCell ref="A41:F41"/>
    <mergeCell ref="A42:F43"/>
    <mergeCell ref="A44:F44"/>
    <mergeCell ref="A45:F45"/>
    <mergeCell ref="A46:F46"/>
    <mergeCell ref="A39:M39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zoomScalePageLayoutView="0" workbookViewId="0" topLeftCell="A4">
      <selection activeCell="J23" sqref="J23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4.28125" style="0" customWidth="1"/>
    <col min="10" max="10" width="18.28125" style="0" customWidth="1"/>
  </cols>
  <sheetData>
    <row r="3" spans="1:10" ht="12.75">
      <c r="A3" s="166" t="s">
        <v>92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2.7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84"/>
      <c r="B6" s="85"/>
      <c r="C6" s="85"/>
      <c r="D6" s="85"/>
      <c r="E6" s="85"/>
      <c r="F6" s="85"/>
      <c r="G6" s="85"/>
      <c r="H6" s="85"/>
      <c r="I6" s="85"/>
      <c r="J6" s="85"/>
    </row>
    <row r="7" spans="1:10" ht="12.75">
      <c r="A7" s="81" t="s">
        <v>93</v>
      </c>
      <c r="B7" s="81" t="s">
        <v>94</v>
      </c>
      <c r="C7" s="81"/>
      <c r="D7" s="81" t="s">
        <v>95</v>
      </c>
      <c r="E7" s="143" t="s">
        <v>129</v>
      </c>
      <c r="F7" s="167" t="s">
        <v>96</v>
      </c>
      <c r="G7" s="168"/>
      <c r="H7" s="167" t="s">
        <v>97</v>
      </c>
      <c r="I7" s="168"/>
      <c r="J7" s="143" t="s">
        <v>98</v>
      </c>
    </row>
    <row r="8" spans="1:10" ht="38.25">
      <c r="A8" s="83"/>
      <c r="B8" s="83" t="s">
        <v>99</v>
      </c>
      <c r="C8" s="83" t="s">
        <v>100</v>
      </c>
      <c r="D8" s="83" t="s">
        <v>101</v>
      </c>
      <c r="E8" s="151"/>
      <c r="F8" s="169"/>
      <c r="G8" s="170"/>
      <c r="H8" s="86"/>
      <c r="I8" s="87"/>
      <c r="J8" s="151"/>
    </row>
    <row r="9" spans="1:10" ht="76.5">
      <c r="A9" s="83"/>
      <c r="B9" s="88"/>
      <c r="C9" s="88"/>
      <c r="D9" s="88"/>
      <c r="E9" s="151"/>
      <c r="F9" s="81" t="s">
        <v>102</v>
      </c>
      <c r="G9" s="81" t="s">
        <v>103</v>
      </c>
      <c r="H9" s="89" t="s">
        <v>104</v>
      </c>
      <c r="I9" s="81" t="s">
        <v>105</v>
      </c>
      <c r="J9" s="151"/>
    </row>
    <row r="10" spans="1:10" ht="12.75">
      <c r="A10" s="83"/>
      <c r="B10" s="88"/>
      <c r="C10" s="88"/>
      <c r="D10" s="88"/>
      <c r="E10" s="151"/>
      <c r="F10" s="83"/>
      <c r="G10" s="83"/>
      <c r="H10" s="88"/>
      <c r="I10" s="83"/>
      <c r="J10" s="151"/>
    </row>
    <row r="11" spans="1:10" ht="12.75">
      <c r="A11" s="82"/>
      <c r="B11" s="90"/>
      <c r="C11" s="90"/>
      <c r="D11" s="90"/>
      <c r="E11" s="144"/>
      <c r="F11" s="82"/>
      <c r="G11" s="82"/>
      <c r="H11" s="90"/>
      <c r="I11" s="82"/>
      <c r="J11" s="144"/>
    </row>
    <row r="12" spans="1:10" ht="12.75">
      <c r="A12" s="91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</row>
    <row r="13" spans="1:11" ht="12.75">
      <c r="A13" s="92"/>
      <c r="B13" s="171" t="s">
        <v>106</v>
      </c>
      <c r="C13" s="171"/>
      <c r="D13" s="171"/>
      <c r="E13" s="171"/>
      <c r="F13" s="171"/>
      <c r="G13" s="171"/>
      <c r="H13" s="171"/>
      <c r="I13" s="171"/>
      <c r="J13" s="172"/>
      <c r="K13" s="93"/>
    </row>
    <row r="14" spans="1:11" ht="12.75">
      <c r="A14" s="162" t="s">
        <v>107</v>
      </c>
      <c r="B14" s="163"/>
      <c r="C14" s="163"/>
      <c r="D14" s="163"/>
      <c r="E14" s="163"/>
      <c r="F14" s="163"/>
      <c r="G14" s="163"/>
      <c r="H14" s="163"/>
      <c r="I14" s="163"/>
      <c r="J14" s="164"/>
      <c r="K14" s="95"/>
    </row>
    <row r="15" spans="1:10" ht="112.5" customHeight="1">
      <c r="A15" s="96" t="s">
        <v>25</v>
      </c>
      <c r="B15" s="97" t="s">
        <v>128</v>
      </c>
      <c r="C15" s="5" t="s">
        <v>86</v>
      </c>
      <c r="D15" s="94" t="s">
        <v>108</v>
      </c>
      <c r="E15" s="98">
        <v>100</v>
      </c>
      <c r="F15" s="91">
        <v>100</v>
      </c>
      <c r="G15" s="91">
        <v>100</v>
      </c>
      <c r="H15" s="91">
        <f>F15-G15</f>
        <v>0</v>
      </c>
      <c r="I15" s="91">
        <f>G15/F15*100</f>
        <v>100</v>
      </c>
      <c r="J15" s="91"/>
    </row>
    <row r="16" spans="1:10" ht="126.75" customHeight="1">
      <c r="A16" s="96" t="s">
        <v>10</v>
      </c>
      <c r="B16" s="6" t="s">
        <v>109</v>
      </c>
      <c r="C16" s="5" t="s">
        <v>86</v>
      </c>
      <c r="D16" s="94" t="s">
        <v>110</v>
      </c>
      <c r="E16" s="98">
        <v>56</v>
      </c>
      <c r="F16" s="91">
        <v>45</v>
      </c>
      <c r="G16" s="91">
        <v>62</v>
      </c>
      <c r="H16" s="91">
        <f>F16-G16</f>
        <v>-17</v>
      </c>
      <c r="I16" s="100">
        <f>G16/F16*100</f>
        <v>137.77777777777777</v>
      </c>
      <c r="J16" s="6" t="s">
        <v>111</v>
      </c>
    </row>
    <row r="17" spans="1:11" ht="12.75">
      <c r="A17" s="162" t="s">
        <v>112</v>
      </c>
      <c r="B17" s="163"/>
      <c r="C17" s="163"/>
      <c r="D17" s="163"/>
      <c r="E17" s="163"/>
      <c r="F17" s="163"/>
      <c r="G17" s="163"/>
      <c r="H17" s="163"/>
      <c r="I17" s="163"/>
      <c r="J17" s="164"/>
      <c r="K17" s="95"/>
    </row>
    <row r="18" spans="1:10" ht="72.75" customHeight="1">
      <c r="A18" s="96" t="s">
        <v>12</v>
      </c>
      <c r="B18" s="5" t="s">
        <v>113</v>
      </c>
      <c r="C18" s="5" t="s">
        <v>86</v>
      </c>
      <c r="D18" s="91" t="s">
        <v>110</v>
      </c>
      <c r="E18" s="91">
        <v>45</v>
      </c>
      <c r="F18" s="91">
        <v>55</v>
      </c>
      <c r="G18" s="91">
        <v>55</v>
      </c>
      <c r="H18" s="91">
        <f>F18-G18</f>
        <v>0</v>
      </c>
      <c r="I18" s="91">
        <f>G18/F18*100</f>
        <v>100</v>
      </c>
      <c r="J18" s="91"/>
    </row>
    <row r="19" spans="1:11" ht="12.75">
      <c r="A19" s="162" t="s">
        <v>114</v>
      </c>
      <c r="B19" s="163"/>
      <c r="C19" s="163"/>
      <c r="D19" s="163"/>
      <c r="E19" s="163"/>
      <c r="F19" s="163"/>
      <c r="G19" s="163"/>
      <c r="H19" s="163"/>
      <c r="I19" s="163"/>
      <c r="J19" s="164"/>
      <c r="K19" s="95"/>
    </row>
    <row r="20" spans="1:10" ht="81.75" customHeight="1">
      <c r="A20" s="96" t="s">
        <v>13</v>
      </c>
      <c r="B20" s="97" t="s">
        <v>115</v>
      </c>
      <c r="C20" s="5" t="s">
        <v>86</v>
      </c>
      <c r="D20" s="91" t="s">
        <v>110</v>
      </c>
      <c r="E20" s="101">
        <v>23</v>
      </c>
      <c r="F20" s="91">
        <v>23</v>
      </c>
      <c r="G20" s="91">
        <v>23</v>
      </c>
      <c r="H20" s="91">
        <f>F20-G20</f>
        <v>0</v>
      </c>
      <c r="I20" s="91">
        <f>G20/F20*100</f>
        <v>100</v>
      </c>
      <c r="J20" s="91"/>
    </row>
    <row r="21" spans="1:11" ht="12.75">
      <c r="A21" s="162" t="s">
        <v>116</v>
      </c>
      <c r="B21" s="163"/>
      <c r="C21" s="163"/>
      <c r="D21" s="163"/>
      <c r="E21" s="163"/>
      <c r="F21" s="163"/>
      <c r="G21" s="163"/>
      <c r="H21" s="163"/>
      <c r="I21" s="163"/>
      <c r="J21" s="164"/>
      <c r="K21" s="95"/>
    </row>
    <row r="22" spans="1:10" ht="79.5" customHeight="1">
      <c r="A22" s="96" t="s">
        <v>18</v>
      </c>
      <c r="B22" s="5" t="s">
        <v>117</v>
      </c>
      <c r="C22" s="5" t="s">
        <v>86</v>
      </c>
      <c r="D22" s="94" t="s">
        <v>110</v>
      </c>
      <c r="E22" s="98">
        <v>1478</v>
      </c>
      <c r="F22" s="91">
        <v>1400</v>
      </c>
      <c r="G22" s="91">
        <v>1409</v>
      </c>
      <c r="H22" s="91">
        <f>F22-G22</f>
        <v>-9</v>
      </c>
      <c r="I22" s="102">
        <f>G22/F22*100</f>
        <v>100.64285714285714</v>
      </c>
      <c r="J22" s="91"/>
    </row>
    <row r="23" spans="1:10" ht="183.75" customHeight="1">
      <c r="A23" s="96" t="s">
        <v>19</v>
      </c>
      <c r="B23" s="97" t="s">
        <v>118</v>
      </c>
      <c r="C23" s="5" t="s">
        <v>86</v>
      </c>
      <c r="D23" s="94" t="s">
        <v>110</v>
      </c>
      <c r="E23" s="98">
        <v>1400</v>
      </c>
      <c r="F23" s="91">
        <v>1100</v>
      </c>
      <c r="G23" s="91">
        <v>1080</v>
      </c>
      <c r="H23" s="91">
        <f>F23-G23</f>
        <v>20</v>
      </c>
      <c r="I23" s="102">
        <f>G23/F23*100</f>
        <v>98.18181818181819</v>
      </c>
      <c r="J23" s="6" t="s">
        <v>130</v>
      </c>
    </row>
    <row r="24" spans="1:10" ht="80.25" customHeight="1">
      <c r="A24" s="96" t="s">
        <v>20</v>
      </c>
      <c r="B24" s="97" t="s">
        <v>119</v>
      </c>
      <c r="C24" s="5" t="s">
        <v>86</v>
      </c>
      <c r="D24" s="94" t="s">
        <v>110</v>
      </c>
      <c r="E24" s="98">
        <v>0</v>
      </c>
      <c r="F24" s="91">
        <v>0</v>
      </c>
      <c r="G24" s="91">
        <v>0</v>
      </c>
      <c r="H24" s="91">
        <v>0</v>
      </c>
      <c r="I24" s="91">
        <v>100</v>
      </c>
      <c r="J24" s="91"/>
    </row>
    <row r="25" spans="1:10" ht="74.25" customHeight="1">
      <c r="A25" s="103" t="s">
        <v>35</v>
      </c>
      <c r="B25" s="99" t="s">
        <v>120</v>
      </c>
      <c r="C25" s="5" t="s">
        <v>86</v>
      </c>
      <c r="D25" s="104" t="s">
        <v>110</v>
      </c>
      <c r="E25" s="104">
        <v>100</v>
      </c>
      <c r="F25" s="104">
        <v>110</v>
      </c>
      <c r="G25" s="104">
        <v>109</v>
      </c>
      <c r="H25" s="104">
        <f>F25-G25</f>
        <v>1</v>
      </c>
      <c r="I25" s="111">
        <f>G25/F25*100</f>
        <v>99.0909090909091</v>
      </c>
      <c r="J25" s="112" t="s">
        <v>132</v>
      </c>
    </row>
    <row r="26" spans="1:10" ht="120" customHeight="1">
      <c r="A26" s="103" t="s">
        <v>53</v>
      </c>
      <c r="B26" s="99" t="s">
        <v>121</v>
      </c>
      <c r="C26" s="5" t="s">
        <v>86</v>
      </c>
      <c r="D26" s="104" t="s">
        <v>110</v>
      </c>
      <c r="E26" s="104">
        <v>9</v>
      </c>
      <c r="F26" s="104">
        <v>13</v>
      </c>
      <c r="G26" s="104">
        <v>14</v>
      </c>
      <c r="H26" s="104">
        <f>F26-G26</f>
        <v>-1</v>
      </c>
      <c r="I26" s="111">
        <f>G26/F26*100</f>
        <v>107.6923076923077</v>
      </c>
      <c r="J26" s="112" t="s">
        <v>131</v>
      </c>
    </row>
    <row r="27" spans="1:11" ht="12.75">
      <c r="A27" s="162" t="s">
        <v>122</v>
      </c>
      <c r="B27" s="163"/>
      <c r="C27" s="163"/>
      <c r="D27" s="163"/>
      <c r="E27" s="163"/>
      <c r="F27" s="163"/>
      <c r="G27" s="163"/>
      <c r="H27" s="163"/>
      <c r="I27" s="163"/>
      <c r="J27" s="164"/>
      <c r="K27" s="95"/>
    </row>
    <row r="28" spans="1:10" ht="72.75" customHeight="1">
      <c r="A28" s="96" t="s">
        <v>21</v>
      </c>
      <c r="B28" s="97" t="s">
        <v>123</v>
      </c>
      <c r="C28" s="5" t="s">
        <v>86</v>
      </c>
      <c r="D28" s="94" t="s">
        <v>110</v>
      </c>
      <c r="E28" s="98">
        <v>36</v>
      </c>
      <c r="F28" s="91">
        <v>36</v>
      </c>
      <c r="G28" s="91">
        <v>35</v>
      </c>
      <c r="H28" s="91">
        <f>F28-G28</f>
        <v>1</v>
      </c>
      <c r="I28" s="102">
        <v>98</v>
      </c>
      <c r="J28" s="112" t="s">
        <v>132</v>
      </c>
    </row>
    <row r="29" spans="1:10" ht="12.75">
      <c r="A29" s="165" t="s">
        <v>124</v>
      </c>
      <c r="B29" s="165"/>
      <c r="C29" s="165"/>
      <c r="D29" s="165"/>
      <c r="E29" s="165"/>
      <c r="F29" s="165"/>
      <c r="G29" s="165"/>
      <c r="H29" s="165"/>
      <c r="I29" s="165"/>
      <c r="J29" s="165"/>
    </row>
    <row r="30" spans="1:11" ht="12.75">
      <c r="A30" s="156" t="s">
        <v>69</v>
      </c>
      <c r="B30" s="157"/>
      <c r="C30" s="157"/>
      <c r="D30" s="157"/>
      <c r="E30" s="157"/>
      <c r="F30" s="157"/>
      <c r="G30" s="157"/>
      <c r="H30" s="157"/>
      <c r="I30" s="157"/>
      <c r="J30" s="158"/>
      <c r="K30" s="95"/>
    </row>
    <row r="31" spans="1:10" s="110" customFormat="1" ht="189" customHeight="1">
      <c r="A31" s="91">
        <v>1</v>
      </c>
      <c r="B31" s="6" t="s">
        <v>125</v>
      </c>
      <c r="C31" s="6" t="s">
        <v>86</v>
      </c>
      <c r="D31" s="6" t="s">
        <v>108</v>
      </c>
      <c r="E31" s="6">
        <v>87.5</v>
      </c>
      <c r="F31" s="6">
        <v>73</v>
      </c>
      <c r="G31" s="6">
        <v>97.8</v>
      </c>
      <c r="H31" s="6">
        <f>F31-G31</f>
        <v>-24.799999999999997</v>
      </c>
      <c r="I31" s="109">
        <f>G31/F31*100</f>
        <v>133.97260273972603</v>
      </c>
      <c r="J31" s="105" t="s">
        <v>133</v>
      </c>
    </row>
    <row r="32" spans="1:11" ht="12.75">
      <c r="A32" s="159" t="s">
        <v>126</v>
      </c>
      <c r="B32" s="159"/>
      <c r="C32" s="159" t="s">
        <v>85</v>
      </c>
      <c r="D32" s="159"/>
      <c r="E32" s="159"/>
      <c r="F32" s="159"/>
      <c r="G32" s="159"/>
      <c r="H32" s="160" t="s">
        <v>64</v>
      </c>
      <c r="I32" s="160"/>
      <c r="J32" s="160"/>
      <c r="K32" s="160"/>
    </row>
    <row r="33" spans="1:11" ht="12.75">
      <c r="A33" s="59"/>
      <c r="B33" s="106"/>
      <c r="C33" s="59"/>
      <c r="D33" s="59"/>
      <c r="E33" s="59"/>
      <c r="F33" s="59"/>
      <c r="G33" s="59"/>
      <c r="H33" s="59"/>
      <c r="I33" s="107" t="s">
        <v>65</v>
      </c>
      <c r="J33" s="107"/>
      <c r="K33" s="107"/>
    </row>
    <row r="34" spans="1:11" ht="12.75">
      <c r="A34" s="159" t="s">
        <v>127</v>
      </c>
      <c r="B34" s="159"/>
      <c r="C34" s="161" t="s">
        <v>66</v>
      </c>
      <c r="D34" s="161"/>
      <c r="E34" s="161"/>
      <c r="F34" s="161"/>
      <c r="G34" s="161"/>
      <c r="H34" s="161" t="s">
        <v>67</v>
      </c>
      <c r="I34" s="161"/>
      <c r="J34" s="161"/>
      <c r="K34" s="161"/>
    </row>
    <row r="35" spans="1:11" ht="12.75">
      <c r="A35" s="95"/>
      <c r="B35" s="95"/>
      <c r="C35" s="95"/>
      <c r="D35" s="95"/>
      <c r="E35" s="95"/>
      <c r="F35" s="95"/>
      <c r="G35" s="95"/>
      <c r="H35" s="95"/>
      <c r="I35" s="108" t="s">
        <v>68</v>
      </c>
      <c r="J35" s="95"/>
      <c r="K35" s="95"/>
    </row>
  </sheetData>
  <sheetProtection/>
  <mergeCells count="19">
    <mergeCell ref="A3:J5"/>
    <mergeCell ref="E7:E11"/>
    <mergeCell ref="F7:G8"/>
    <mergeCell ref="H7:I7"/>
    <mergeCell ref="J7:J11"/>
    <mergeCell ref="B13:J13"/>
    <mergeCell ref="A14:J14"/>
    <mergeCell ref="A17:J17"/>
    <mergeCell ref="A19:J19"/>
    <mergeCell ref="A21:J21"/>
    <mergeCell ref="A27:J27"/>
    <mergeCell ref="A29:J29"/>
    <mergeCell ref="A30:J30"/>
    <mergeCell ref="A32:B32"/>
    <mergeCell ref="C32:G32"/>
    <mergeCell ref="H32:K32"/>
    <mergeCell ref="A34:B34"/>
    <mergeCell ref="C34:G34"/>
    <mergeCell ref="H34:K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2016-01-14T07:34:42Z</cp:lastPrinted>
  <dcterms:created xsi:type="dcterms:W3CDTF">2013-10-11T05:40:55Z</dcterms:created>
  <dcterms:modified xsi:type="dcterms:W3CDTF">2016-01-14T07:36:10Z</dcterms:modified>
  <cp:category/>
  <cp:version/>
  <cp:contentType/>
  <cp:contentStatus/>
</cp:coreProperties>
</file>