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386" windowWidth="14955" windowHeight="8115" activeTab="0"/>
  </bookViews>
  <sheets>
    <sheet name="общий расчет (2)" sheetId="1" r:id="rId1"/>
    <sheet name="общий расчет" sheetId="2" r:id="rId2"/>
  </sheets>
  <definedNames/>
  <calcPr fullCalcOnLoad="1"/>
</workbook>
</file>

<file path=xl/sharedStrings.xml><?xml version="1.0" encoding="utf-8"?>
<sst xmlns="http://schemas.openxmlformats.org/spreadsheetml/2006/main" count="94" uniqueCount="39">
  <si>
    <t>сумма, руб.</t>
  </si>
  <si>
    <t>Ед. измер.</t>
  </si>
  <si>
    <t>Начальная (максимальная) цена</t>
  </si>
  <si>
    <t>Итого начальная (максимальная) цена контракта</t>
  </si>
  <si>
    <t xml:space="preserve">1*.   Женщины до 40 лет                               </t>
  </si>
  <si>
    <t>2*. Женщины после 40 лет</t>
  </si>
  <si>
    <t>чел</t>
  </si>
  <si>
    <t>Всего, чел</t>
  </si>
  <si>
    <t xml:space="preserve">2*.   Женщины после 40 лет                             </t>
  </si>
  <si>
    <t xml:space="preserve">3*.   Мужчины до 40 лет                              </t>
  </si>
  <si>
    <t xml:space="preserve">4*.   Мужчины после 40 лет                              </t>
  </si>
  <si>
    <t>Средняя стоимость за 1 человека</t>
  </si>
  <si>
    <t>Наименование и описание объекта закупки</t>
  </si>
  <si>
    <t xml:space="preserve"> Женщины после 40 лет, количество человек</t>
  </si>
  <si>
    <t xml:space="preserve">Женщины до 40 лет, количество человек   </t>
  </si>
  <si>
    <t>Мужчины до 40 лет, количество человек</t>
  </si>
  <si>
    <t>Мужчины после 40 лет, количество человек</t>
  </si>
  <si>
    <t>Субвенции на осуществление деятельности по опеке и попечительству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</si>
  <si>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</si>
  <si>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</si>
  <si>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средняя цена, руб. за 1 человека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</si>
  <si>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</si>
  <si>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Содержание аппарата управления</t>
  </si>
  <si>
    <t>Источник финансирования (местные, окружные средства)</t>
  </si>
  <si>
    <t xml:space="preserve">Метод обоснования начальной (максимальной) цены: Метод сопоставимых рыночных цен (анализ рынка). 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</si>
  <si>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</si>
  <si>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 xml:space="preserve"> 8 (34675) 5-00-47</t>
  </si>
  <si>
    <r>
      <t xml:space="preserve">Способ размещения заказа: </t>
    </r>
    <r>
      <rPr>
        <b/>
        <sz val="10"/>
        <rFont val="Times New Roman"/>
        <family val="1"/>
      </rPr>
      <t xml:space="preserve">электронный аукцион. </t>
    </r>
  </si>
  <si>
    <t xml:space="preserve">1*.   Женщины до 40 лет (с применением коэффициента инфляции на 2018-2020 годы)                               </t>
  </si>
  <si>
    <t xml:space="preserve">2*.    Женщины после 40 лет (с применением коэффициента инфляции на 2018-2020 годы)       </t>
  </si>
  <si>
    <t xml:space="preserve">3*.     Мужчины до 40 лет (с применением коэффициента инфляции на 2018-2020 годы)       </t>
  </si>
  <si>
    <t xml:space="preserve">4*.      Мужчины после 40 лет (с применением коэффициента инфляции на 2018-2020 годы)       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</si>
  <si>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</si>
  <si>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 xml:space="preserve">IV. Обоснование начальной (максимальной) цены  контракта на оказание услуг по  проведению диспансеризации муниципальных служащих  ИКЗ № 183862200236886220100100460018690244 </t>
  </si>
  <si>
    <t>Диспансеризация муниципальных служащих. Объем услуг определяется приказом Минздравсоцразвития РФ от 14.12.2009 № 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учреждения».
Количество муниципальных служащих, подлежащих направлению на диспансеризацию, составляет 36  человек</t>
  </si>
  <si>
    <t>Итого начальная (максимальная) цена контракта: 163 607  (сто шестьдесят три тысячи шестьсот семь) рублей 14 копеек.</t>
  </si>
  <si>
    <t>1- коммерческое предложение от   25.11.2016 № 56-ОПМУ</t>
  </si>
  <si>
    <t>2- коммерческое предложение от 25.11.2016 № 2135</t>
  </si>
  <si>
    <t>3- коммерческое предложение от 24.11.2016 № б/н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</si>
</sst>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left"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6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 quotePrefix="1">
      <alignment horizontal="left" wrapText="1"/>
    </xf>
    <xf numFmtId="0" fontId="1" fillId="0" borderId="24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4">
      <selection activeCell="Y28" sqref="Y26:Y28"/>
    </sheetView>
  </sheetViews>
  <sheetFormatPr defaultColWidth="9.00390625" defaultRowHeight="12.75"/>
  <cols>
    <col min="2" max="2" width="13.125" style="0" customWidth="1"/>
    <col min="3" max="3" width="11.625" style="0" customWidth="1"/>
    <col min="4" max="4" width="8.25390625" style="0" customWidth="1"/>
    <col min="5" max="5" width="6.75390625" style="0" customWidth="1"/>
    <col min="6" max="6" width="10.125" style="0" customWidth="1"/>
    <col min="7" max="7" width="11.25390625" style="0" customWidth="1"/>
    <col min="8" max="8" width="12.375" style="0" customWidth="1"/>
    <col min="9" max="9" width="11.375" style="0" customWidth="1"/>
    <col min="10" max="10" width="5.00390625" style="0" customWidth="1"/>
    <col min="11" max="11" width="1.75390625" style="0" customWidth="1"/>
    <col min="12" max="12" width="6.375" style="0" hidden="1" customWidth="1"/>
    <col min="13" max="13" width="6.625" style="0" hidden="1" customWidth="1"/>
    <col min="14" max="14" width="5.125" style="0" customWidth="1"/>
    <col min="15" max="15" width="8.625" style="0" customWidth="1"/>
    <col min="16" max="16" width="13.875" style="0" customWidth="1"/>
    <col min="17" max="17" width="13.75390625" style="0" customWidth="1"/>
    <col min="18" max="18" width="14.00390625" style="0" customWidth="1"/>
    <col min="19" max="19" width="12.875" style="0" customWidth="1"/>
    <col min="20" max="20" width="10.625" style="0" customWidth="1"/>
    <col min="21" max="21" width="11.00390625" style="0" customWidth="1"/>
    <col min="22" max="22" width="9.625" style="0" customWidth="1"/>
    <col min="23" max="23" width="14.00390625" style="0" customWidth="1"/>
  </cols>
  <sheetData>
    <row r="1" spans="1:23" s="1" customFormat="1" ht="17.25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11" s="1" customFormat="1" ht="12.7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s="1" customFormat="1" ht="17.25" customHeight="1">
      <c r="A3" s="63" t="s">
        <v>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23" s="1" customFormat="1" ht="12.75">
      <c r="A4" s="51" t="s">
        <v>12</v>
      </c>
      <c r="B4" s="52"/>
      <c r="C4" s="51" t="s">
        <v>23</v>
      </c>
      <c r="D4" s="52"/>
      <c r="E4" s="46" t="s">
        <v>1</v>
      </c>
      <c r="F4" s="39" t="s">
        <v>14</v>
      </c>
      <c r="G4" s="39" t="s">
        <v>13</v>
      </c>
      <c r="H4" s="39" t="s">
        <v>15</v>
      </c>
      <c r="I4" s="39" t="s">
        <v>16</v>
      </c>
      <c r="J4" s="46" t="s">
        <v>7</v>
      </c>
      <c r="K4" s="46"/>
      <c r="L4" s="46"/>
      <c r="M4" s="46"/>
      <c r="N4" s="35"/>
      <c r="O4" s="45"/>
      <c r="P4" s="45"/>
      <c r="Q4" s="45"/>
      <c r="R4" s="36"/>
      <c r="S4" s="15"/>
      <c r="T4" s="15"/>
      <c r="U4" s="15"/>
      <c r="V4" s="15"/>
      <c r="W4" s="39" t="s">
        <v>2</v>
      </c>
    </row>
    <row r="5" spans="1:23" s="1" customFormat="1" ht="92.25" customHeight="1">
      <c r="A5" s="53"/>
      <c r="B5" s="54"/>
      <c r="C5" s="53"/>
      <c r="D5" s="54"/>
      <c r="E5" s="46"/>
      <c r="F5" s="40"/>
      <c r="G5" s="40"/>
      <c r="H5" s="40"/>
      <c r="I5" s="40"/>
      <c r="J5" s="46"/>
      <c r="K5" s="46"/>
      <c r="L5" s="46"/>
      <c r="M5" s="46"/>
      <c r="N5" s="35" t="s">
        <v>28</v>
      </c>
      <c r="O5" s="36"/>
      <c r="P5" s="16" t="s">
        <v>29</v>
      </c>
      <c r="Q5" s="16" t="s">
        <v>30</v>
      </c>
      <c r="R5" s="16" t="s">
        <v>31</v>
      </c>
      <c r="S5" s="37" t="s">
        <v>4</v>
      </c>
      <c r="T5" s="37" t="s">
        <v>8</v>
      </c>
      <c r="U5" s="44" t="s">
        <v>9</v>
      </c>
      <c r="V5" s="44" t="s">
        <v>10</v>
      </c>
      <c r="W5" s="41"/>
    </row>
    <row r="6" spans="1:23" s="1" customFormat="1" ht="30.75" customHeight="1">
      <c r="A6" s="53"/>
      <c r="B6" s="54"/>
      <c r="C6" s="65"/>
      <c r="D6" s="66"/>
      <c r="E6" s="46"/>
      <c r="F6" s="41"/>
      <c r="G6" s="41"/>
      <c r="H6" s="41"/>
      <c r="I6" s="41"/>
      <c r="J6" s="46"/>
      <c r="K6" s="46"/>
      <c r="L6" s="46"/>
      <c r="M6" s="46"/>
      <c r="N6" s="47" t="s">
        <v>20</v>
      </c>
      <c r="O6" s="48"/>
      <c r="P6" s="48"/>
      <c r="Q6" s="48"/>
      <c r="R6" s="49"/>
      <c r="S6" s="38"/>
      <c r="T6" s="38"/>
      <c r="U6" s="44"/>
      <c r="V6" s="44"/>
      <c r="W6" s="14" t="s">
        <v>0</v>
      </c>
    </row>
    <row r="7" spans="1:23" s="1" customFormat="1" ht="12" customHeight="1" hidden="1">
      <c r="A7" s="12"/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 t="s">
        <v>5</v>
      </c>
      <c r="T7" s="3" t="s">
        <v>5</v>
      </c>
      <c r="U7" s="3" t="s">
        <v>5</v>
      </c>
      <c r="V7" s="3" t="s">
        <v>5</v>
      </c>
      <c r="W7" s="2"/>
    </row>
    <row r="8" spans="1:23" s="1" customFormat="1" ht="12" customHeight="1">
      <c r="A8" s="61"/>
      <c r="B8" s="62"/>
      <c r="C8" s="61"/>
      <c r="D8" s="62"/>
      <c r="E8" s="2"/>
      <c r="F8" s="2"/>
      <c r="G8" s="2"/>
      <c r="H8" s="2"/>
      <c r="I8" s="2"/>
      <c r="J8" s="61"/>
      <c r="K8" s="62"/>
      <c r="L8" s="2"/>
      <c r="M8" s="2"/>
      <c r="N8" s="61"/>
      <c r="O8" s="62"/>
      <c r="P8" s="2"/>
      <c r="Q8" s="2"/>
      <c r="R8" s="2"/>
      <c r="S8" s="3"/>
      <c r="T8" s="3"/>
      <c r="U8" s="3"/>
      <c r="V8" s="3"/>
      <c r="W8" s="2"/>
    </row>
    <row r="9" spans="1:23" s="1" customFormat="1" ht="66.75" customHeight="1">
      <c r="A9" s="55" t="s">
        <v>34</v>
      </c>
      <c r="B9" s="56"/>
      <c r="C9" s="24" t="s">
        <v>17</v>
      </c>
      <c r="D9" s="25"/>
      <c r="E9" s="6" t="s">
        <v>6</v>
      </c>
      <c r="F9" s="6">
        <v>6</v>
      </c>
      <c r="G9" s="6">
        <v>2</v>
      </c>
      <c r="H9" s="6">
        <v>0</v>
      </c>
      <c r="I9" s="6">
        <v>0</v>
      </c>
      <c r="J9" s="42">
        <v>8</v>
      </c>
      <c r="K9" s="43"/>
      <c r="L9" s="78"/>
      <c r="M9" s="79"/>
      <c r="N9" s="28">
        <v>4461.25</v>
      </c>
      <c r="O9" s="29"/>
      <c r="P9" s="7">
        <v>5320.64</v>
      </c>
      <c r="Q9" s="7">
        <v>4046.98</v>
      </c>
      <c r="R9" s="7">
        <v>4440.1</v>
      </c>
      <c r="S9" s="8">
        <f>ROUND(N9*F9,2)</f>
        <v>26767.5</v>
      </c>
      <c r="T9" s="8">
        <f>ROUND(P9*G9,2)</f>
        <v>10641.28</v>
      </c>
      <c r="U9" s="8">
        <f aca="true" t="shared" si="0" ref="T9:V14">Q9*H9</f>
        <v>0</v>
      </c>
      <c r="V9" s="8">
        <f t="shared" si="0"/>
        <v>0</v>
      </c>
      <c r="W9" s="9">
        <f aca="true" t="shared" si="1" ref="W9:W14">SUM(S9:V9)</f>
        <v>37408.78</v>
      </c>
    </row>
    <row r="10" spans="1:23" s="1" customFormat="1" ht="284.25" customHeight="1">
      <c r="A10" s="57"/>
      <c r="B10" s="58"/>
      <c r="C10" s="24" t="s">
        <v>18</v>
      </c>
      <c r="D10" s="25"/>
      <c r="E10" s="6" t="s">
        <v>6</v>
      </c>
      <c r="F10" s="6">
        <v>1</v>
      </c>
      <c r="G10" s="6">
        <v>2</v>
      </c>
      <c r="H10" s="6">
        <v>0</v>
      </c>
      <c r="I10" s="6">
        <v>0</v>
      </c>
      <c r="J10" s="42">
        <v>3</v>
      </c>
      <c r="K10" s="43"/>
      <c r="L10" s="6"/>
      <c r="M10" s="10"/>
      <c r="N10" s="28">
        <v>4461.25</v>
      </c>
      <c r="O10" s="29"/>
      <c r="P10" s="7">
        <v>5320.64</v>
      </c>
      <c r="Q10" s="7">
        <v>4046.98</v>
      </c>
      <c r="R10" s="7">
        <v>4440.1</v>
      </c>
      <c r="S10" s="8">
        <f>ROUND(N10*F10,2)</f>
        <v>4461.25</v>
      </c>
      <c r="T10" s="8">
        <f>ROUND(P10*G10,2)</f>
        <v>10641.28</v>
      </c>
      <c r="U10" s="8">
        <f t="shared" si="0"/>
        <v>0</v>
      </c>
      <c r="V10" s="8">
        <f t="shared" si="0"/>
        <v>0</v>
      </c>
      <c r="W10" s="9">
        <f t="shared" si="1"/>
        <v>15102.53</v>
      </c>
    </row>
    <row r="11" spans="1:23" s="1" customFormat="1" ht="111" customHeight="1">
      <c r="A11" s="57"/>
      <c r="B11" s="58"/>
      <c r="C11" s="24" t="s">
        <v>19</v>
      </c>
      <c r="D11" s="25"/>
      <c r="E11" s="6" t="s">
        <v>6</v>
      </c>
      <c r="F11" s="6">
        <v>1</v>
      </c>
      <c r="G11" s="6">
        <v>0</v>
      </c>
      <c r="H11" s="6">
        <v>1</v>
      </c>
      <c r="I11" s="6">
        <v>0</v>
      </c>
      <c r="J11" s="26">
        <v>2</v>
      </c>
      <c r="K11" s="27"/>
      <c r="L11" s="6"/>
      <c r="M11" s="10"/>
      <c r="N11" s="28">
        <v>4461.25</v>
      </c>
      <c r="O11" s="29"/>
      <c r="P11" s="7">
        <v>5320.64</v>
      </c>
      <c r="Q11" s="7">
        <v>4046.98</v>
      </c>
      <c r="R11" s="7">
        <v>4440.1</v>
      </c>
      <c r="S11" s="8">
        <f>ROUND(N11*F11,2)</f>
        <v>4461.25</v>
      </c>
      <c r="T11" s="8">
        <f>ROUND(P11*G11,2)</f>
        <v>0</v>
      </c>
      <c r="U11" s="8">
        <f t="shared" si="0"/>
        <v>4046.98</v>
      </c>
      <c r="V11" s="8">
        <f t="shared" si="0"/>
        <v>0</v>
      </c>
      <c r="W11" s="9">
        <f t="shared" si="1"/>
        <v>8508.23</v>
      </c>
    </row>
    <row r="12" spans="1:23" s="1" customFormat="1" ht="113.25" customHeight="1">
      <c r="A12" s="57"/>
      <c r="B12" s="58"/>
      <c r="C12" s="24" t="s">
        <v>21</v>
      </c>
      <c r="D12" s="25"/>
      <c r="E12" s="6" t="s">
        <v>6</v>
      </c>
      <c r="F12" s="6">
        <v>1</v>
      </c>
      <c r="G12" s="6">
        <v>0</v>
      </c>
      <c r="H12" s="6">
        <v>0</v>
      </c>
      <c r="I12" s="6">
        <v>0</v>
      </c>
      <c r="J12" s="26">
        <v>1</v>
      </c>
      <c r="K12" s="27"/>
      <c r="L12" s="6"/>
      <c r="M12" s="10"/>
      <c r="N12" s="28">
        <v>4461.25</v>
      </c>
      <c r="O12" s="29"/>
      <c r="P12" s="7">
        <v>5320.64</v>
      </c>
      <c r="Q12" s="7">
        <v>4046.98</v>
      </c>
      <c r="R12" s="7">
        <v>4440.1</v>
      </c>
      <c r="S12" s="8">
        <f>ROUND(N12*F12,2)</f>
        <v>4461.25</v>
      </c>
      <c r="T12" s="8">
        <f>ROUND(P12*G12,2)</f>
        <v>0</v>
      </c>
      <c r="U12" s="8">
        <f t="shared" si="0"/>
        <v>0</v>
      </c>
      <c r="V12" s="8">
        <f t="shared" si="0"/>
        <v>0</v>
      </c>
      <c r="W12" s="9">
        <f t="shared" si="1"/>
        <v>4461.25</v>
      </c>
    </row>
    <row r="13" spans="1:23" s="1" customFormat="1" ht="327" customHeight="1">
      <c r="A13" s="57"/>
      <c r="B13" s="58"/>
      <c r="C13" s="24" t="s">
        <v>32</v>
      </c>
      <c r="D13" s="25"/>
      <c r="E13" s="6" t="s">
        <v>6</v>
      </c>
      <c r="F13" s="6">
        <v>1</v>
      </c>
      <c r="G13" s="6">
        <v>0</v>
      </c>
      <c r="H13" s="6">
        <v>0</v>
      </c>
      <c r="I13" s="6">
        <v>0</v>
      </c>
      <c r="J13" s="26">
        <v>1</v>
      </c>
      <c r="K13" s="27"/>
      <c r="L13" s="6"/>
      <c r="M13" s="10"/>
      <c r="N13" s="28">
        <v>4461.25</v>
      </c>
      <c r="O13" s="29"/>
      <c r="P13" s="7">
        <v>5320.64</v>
      </c>
      <c r="Q13" s="7">
        <v>4046.98</v>
      </c>
      <c r="R13" s="7">
        <v>4440.1</v>
      </c>
      <c r="S13" s="8">
        <f>ROUND(N13*F13,2)</f>
        <v>4461.25</v>
      </c>
      <c r="T13" s="8">
        <f>ROUND(P13*G13,2)</f>
        <v>0</v>
      </c>
      <c r="U13" s="8">
        <f t="shared" si="0"/>
        <v>0</v>
      </c>
      <c r="V13" s="8">
        <f t="shared" si="0"/>
        <v>0</v>
      </c>
      <c r="W13" s="9">
        <f t="shared" si="1"/>
        <v>4461.25</v>
      </c>
    </row>
    <row r="14" spans="1:23" s="1" customFormat="1" ht="53.25" customHeight="1">
      <c r="A14" s="57"/>
      <c r="B14" s="58"/>
      <c r="C14" s="24" t="s">
        <v>22</v>
      </c>
      <c r="D14" s="25"/>
      <c r="E14" s="6" t="s">
        <v>6</v>
      </c>
      <c r="F14" s="6">
        <v>20</v>
      </c>
      <c r="G14" s="6">
        <v>0</v>
      </c>
      <c r="H14" s="6">
        <v>0</v>
      </c>
      <c r="I14" s="6">
        <v>1</v>
      </c>
      <c r="J14" s="42">
        <v>21</v>
      </c>
      <c r="K14" s="43"/>
      <c r="L14" s="6"/>
      <c r="M14" s="10"/>
      <c r="N14" s="28">
        <v>4461.25</v>
      </c>
      <c r="O14" s="29"/>
      <c r="P14" s="7">
        <v>5320.64</v>
      </c>
      <c r="Q14" s="7">
        <v>4046.98</v>
      </c>
      <c r="R14" s="7">
        <v>4440.1</v>
      </c>
      <c r="S14" s="8">
        <f>ROUND(N14*F14,2)</f>
        <v>89225</v>
      </c>
      <c r="T14" s="8">
        <f>ROUND(P14*G14,2)</f>
        <v>0</v>
      </c>
      <c r="U14" s="8">
        <f t="shared" si="0"/>
        <v>0</v>
      </c>
      <c r="V14" s="8">
        <f t="shared" si="0"/>
        <v>4440.1</v>
      </c>
      <c r="W14" s="9">
        <f t="shared" si="1"/>
        <v>93665.1</v>
      </c>
    </row>
    <row r="15" spans="1:23" s="1" customFormat="1" ht="29.25" customHeight="1">
      <c r="A15" s="57"/>
      <c r="B15" s="58"/>
      <c r="C15" s="35" t="s">
        <v>11</v>
      </c>
      <c r="D15" s="36"/>
      <c r="E15" s="6"/>
      <c r="F15" s="6"/>
      <c r="G15" s="6"/>
      <c r="H15" s="6"/>
      <c r="I15" s="6"/>
      <c r="J15" s="26"/>
      <c r="K15" s="27"/>
      <c r="L15" s="6"/>
      <c r="M15" s="10"/>
      <c r="N15" s="68">
        <f>(N9+N10+N14)/3</f>
        <v>4461.25</v>
      </c>
      <c r="O15" s="69"/>
      <c r="P15" s="9">
        <v>5320.64</v>
      </c>
      <c r="Q15" s="9">
        <f>(Q9+Q10+Q14)/3</f>
        <v>4046.98</v>
      </c>
      <c r="R15" s="9">
        <f>(R9+R10+R14)/3</f>
        <v>4440.1</v>
      </c>
      <c r="S15" s="8"/>
      <c r="T15" s="8"/>
      <c r="U15" s="8"/>
      <c r="V15" s="8"/>
      <c r="W15" s="9"/>
    </row>
    <row r="16" spans="1:23" s="1" customFormat="1" ht="45.75" customHeight="1">
      <c r="A16" s="59"/>
      <c r="B16" s="60"/>
      <c r="C16" s="70" t="s">
        <v>3</v>
      </c>
      <c r="D16" s="71"/>
      <c r="E16" s="4"/>
      <c r="F16" s="4"/>
      <c r="G16" s="4"/>
      <c r="H16" s="4"/>
      <c r="I16" s="4"/>
      <c r="J16" s="72">
        <f>J14+J13+J12+J11+J10+J9</f>
        <v>36</v>
      </c>
      <c r="K16" s="73"/>
      <c r="L16" s="74"/>
      <c r="M16" s="75"/>
      <c r="N16" s="76"/>
      <c r="O16" s="77"/>
      <c r="P16" s="5"/>
      <c r="Q16" s="5"/>
      <c r="R16" s="5"/>
      <c r="S16" s="11">
        <f>SUM(S9:S15)</f>
        <v>133837.5</v>
      </c>
      <c r="T16" s="11">
        <f>SUM(T9:T15)</f>
        <v>21282.56</v>
      </c>
      <c r="U16" s="11">
        <f>SUM(U9:U15)</f>
        <v>4046.98</v>
      </c>
      <c r="V16" s="11">
        <f>SUM(V9:V15)</f>
        <v>4440.1</v>
      </c>
      <c r="W16" s="9">
        <f>SUM(W9:W14)</f>
        <v>163607.14</v>
      </c>
    </row>
    <row r="17" spans="1:23" s="1" customFormat="1" ht="15" customHeight="1">
      <c r="A17" s="32" t="s">
        <v>35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s="1" customFormat="1" ht="12.75" customHeight="1" hidden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s="1" customFormat="1" ht="13.5" customHeight="1" hidden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s="1" customFormat="1" ht="36" customHeight="1" hidden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s="1" customFormat="1" ht="17.25" customHeight="1" hidden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ht="0.75" customHeight="1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3" ht="15.75" customHeight="1" hidden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5" spans="1:20" s="1" customFormat="1" ht="12.75" customHeight="1">
      <c r="A25" s="18" t="s">
        <v>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" customFormat="1" ht="13.5" customHeight="1">
      <c r="A26" s="18" t="s">
        <v>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1" customFormat="1" ht="36" customHeight="1" hidden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1"/>
      <c r="O27" s="31"/>
      <c r="P27" s="31"/>
      <c r="Q27" s="23"/>
      <c r="R27" s="23"/>
      <c r="S27" s="23"/>
      <c r="T27" s="23"/>
    </row>
    <row r="28" spans="1:20" s="1" customFormat="1" ht="17.25" customHeight="1">
      <c r="A28" s="18" t="s">
        <v>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12" ht="0.75" customHeight="1">
      <c r="A29" s="20"/>
      <c r="B29" s="1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67" t="s">
        <v>25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2.75">
      <c r="A31" s="1" t="s">
        <v>26</v>
      </c>
      <c r="B31" s="1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 customHeight="1">
      <c r="A32" s="17">
        <v>43109</v>
      </c>
      <c r="B32" s="1"/>
      <c r="C32" s="20"/>
      <c r="D32" s="20"/>
      <c r="E32" s="20"/>
      <c r="F32" s="20"/>
      <c r="G32" s="20"/>
      <c r="H32" s="20"/>
      <c r="I32" s="20"/>
      <c r="J32" s="20"/>
      <c r="K32" s="20"/>
      <c r="L32" s="20"/>
    </row>
  </sheetData>
  <sheetProtection/>
  <mergeCells count="52">
    <mergeCell ref="A17:W23"/>
    <mergeCell ref="A27:P27"/>
    <mergeCell ref="A30:L30"/>
    <mergeCell ref="C15:D15"/>
    <mergeCell ref="J15:K15"/>
    <mergeCell ref="N15:O15"/>
    <mergeCell ref="C16:D16"/>
    <mergeCell ref="J16:K16"/>
    <mergeCell ref="L16:M16"/>
    <mergeCell ref="N16:O16"/>
    <mergeCell ref="C13:D13"/>
    <mergeCell ref="J13:K13"/>
    <mergeCell ref="N13:O13"/>
    <mergeCell ref="C14:D14"/>
    <mergeCell ref="J14:K14"/>
    <mergeCell ref="N14:O14"/>
    <mergeCell ref="J10:K10"/>
    <mergeCell ref="N10:O10"/>
    <mergeCell ref="C11:D11"/>
    <mergeCell ref="J11:K11"/>
    <mergeCell ref="N11:O11"/>
    <mergeCell ref="C12:D12"/>
    <mergeCell ref="J12:K12"/>
    <mergeCell ref="N12:O12"/>
    <mergeCell ref="A8:B8"/>
    <mergeCell ref="C8:D8"/>
    <mergeCell ref="J8:K8"/>
    <mergeCell ref="N8:O8"/>
    <mergeCell ref="A9:B16"/>
    <mergeCell ref="C9:D9"/>
    <mergeCell ref="J9:K9"/>
    <mergeCell ref="L9:M9"/>
    <mergeCell ref="N9:O9"/>
    <mergeCell ref="C10:D10"/>
    <mergeCell ref="N4:R4"/>
    <mergeCell ref="W4:W5"/>
    <mergeCell ref="N5:O5"/>
    <mergeCell ref="S5:S6"/>
    <mergeCell ref="T5:T6"/>
    <mergeCell ref="U5:U6"/>
    <mergeCell ref="V5:V6"/>
    <mergeCell ref="N6:R6"/>
    <mergeCell ref="A1:W1"/>
    <mergeCell ref="A3:L3"/>
    <mergeCell ref="A4:B6"/>
    <mergeCell ref="C4:D6"/>
    <mergeCell ref="E4:E6"/>
    <mergeCell ref="F4:F6"/>
    <mergeCell ref="G4:G6"/>
    <mergeCell ref="H4:H6"/>
    <mergeCell ref="I4:I6"/>
    <mergeCell ref="J4:M6"/>
  </mergeCells>
  <printOptions/>
  <pageMargins left="0.1968503937007874" right="0.1968503937007874" top="0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3">
      <selection activeCell="H13" sqref="H13"/>
    </sheetView>
  </sheetViews>
  <sheetFormatPr defaultColWidth="9.00390625" defaultRowHeight="12.75"/>
  <cols>
    <col min="2" max="2" width="13.125" style="0" customWidth="1"/>
    <col min="3" max="3" width="11.625" style="0" customWidth="1"/>
    <col min="4" max="4" width="8.25390625" style="0" customWidth="1"/>
    <col min="5" max="5" width="6.75390625" style="0" customWidth="1"/>
    <col min="6" max="6" width="10.125" style="0" customWidth="1"/>
    <col min="7" max="7" width="11.25390625" style="0" customWidth="1"/>
    <col min="8" max="8" width="12.375" style="0" customWidth="1"/>
    <col min="9" max="9" width="11.375" style="0" customWidth="1"/>
    <col min="10" max="10" width="5.00390625" style="0" customWidth="1"/>
    <col min="11" max="11" width="1.75390625" style="0" customWidth="1"/>
    <col min="12" max="12" width="6.375" style="0" hidden="1" customWidth="1"/>
    <col min="13" max="13" width="6.625" style="0" hidden="1" customWidth="1"/>
    <col min="14" max="14" width="5.125" style="0" customWidth="1"/>
    <col min="15" max="15" width="8.625" style="0" customWidth="1"/>
    <col min="16" max="16" width="13.875" style="0" customWidth="1"/>
    <col min="17" max="17" width="13.75390625" style="0" customWidth="1"/>
    <col min="18" max="18" width="14.00390625" style="0" customWidth="1"/>
    <col min="19" max="19" width="11.00390625" style="0" customWidth="1"/>
    <col min="20" max="20" width="10.625" style="0" customWidth="1"/>
    <col min="21" max="21" width="11.00390625" style="0" customWidth="1"/>
    <col min="22" max="22" width="9.625" style="0" customWidth="1"/>
    <col min="23" max="23" width="14.00390625" style="0" customWidth="1"/>
  </cols>
  <sheetData>
    <row r="1" spans="1:23" s="1" customFormat="1" ht="17.25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11" s="1" customFormat="1" ht="12.7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2" s="1" customFormat="1" ht="17.25" customHeight="1">
      <c r="A3" s="63" t="s">
        <v>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23" s="1" customFormat="1" ht="12.75">
      <c r="A4" s="51" t="s">
        <v>12</v>
      </c>
      <c r="B4" s="52"/>
      <c r="C4" s="51" t="s">
        <v>23</v>
      </c>
      <c r="D4" s="52"/>
      <c r="E4" s="46" t="s">
        <v>1</v>
      </c>
      <c r="F4" s="39" t="s">
        <v>14</v>
      </c>
      <c r="G4" s="39" t="s">
        <v>13</v>
      </c>
      <c r="H4" s="39" t="s">
        <v>15</v>
      </c>
      <c r="I4" s="39" t="s">
        <v>16</v>
      </c>
      <c r="J4" s="46" t="s">
        <v>7</v>
      </c>
      <c r="K4" s="46"/>
      <c r="L4" s="46"/>
      <c r="M4" s="46"/>
      <c r="N4" s="35"/>
      <c r="O4" s="45"/>
      <c r="P4" s="45"/>
      <c r="Q4" s="45"/>
      <c r="R4" s="36"/>
      <c r="S4" s="15"/>
      <c r="T4" s="15"/>
      <c r="U4" s="15"/>
      <c r="V4" s="15"/>
      <c r="W4" s="39" t="s">
        <v>2</v>
      </c>
    </row>
    <row r="5" spans="1:23" s="1" customFormat="1" ht="92.25" customHeight="1">
      <c r="A5" s="53"/>
      <c r="B5" s="54"/>
      <c r="C5" s="53"/>
      <c r="D5" s="54"/>
      <c r="E5" s="46"/>
      <c r="F5" s="40"/>
      <c r="G5" s="40"/>
      <c r="H5" s="40"/>
      <c r="I5" s="40"/>
      <c r="J5" s="46"/>
      <c r="K5" s="46"/>
      <c r="L5" s="46"/>
      <c r="M5" s="46"/>
      <c r="N5" s="35" t="s">
        <v>28</v>
      </c>
      <c r="O5" s="36"/>
      <c r="P5" s="16" t="s">
        <v>29</v>
      </c>
      <c r="Q5" s="16" t="s">
        <v>30</v>
      </c>
      <c r="R5" s="16" t="s">
        <v>31</v>
      </c>
      <c r="S5" s="37" t="s">
        <v>4</v>
      </c>
      <c r="T5" s="37" t="s">
        <v>8</v>
      </c>
      <c r="U5" s="44" t="s">
        <v>9</v>
      </c>
      <c r="V5" s="44" t="s">
        <v>10</v>
      </c>
      <c r="W5" s="41"/>
    </row>
    <row r="6" spans="1:23" s="1" customFormat="1" ht="30.75" customHeight="1">
      <c r="A6" s="53"/>
      <c r="B6" s="54"/>
      <c r="C6" s="65"/>
      <c r="D6" s="66"/>
      <c r="E6" s="46"/>
      <c r="F6" s="41"/>
      <c r="G6" s="41"/>
      <c r="H6" s="41"/>
      <c r="I6" s="41"/>
      <c r="J6" s="46"/>
      <c r="K6" s="46"/>
      <c r="L6" s="46"/>
      <c r="M6" s="46"/>
      <c r="N6" s="47" t="s">
        <v>20</v>
      </c>
      <c r="O6" s="48"/>
      <c r="P6" s="48"/>
      <c r="Q6" s="48"/>
      <c r="R6" s="49"/>
      <c r="S6" s="38"/>
      <c r="T6" s="38"/>
      <c r="U6" s="44"/>
      <c r="V6" s="44"/>
      <c r="W6" s="14" t="s">
        <v>0</v>
      </c>
    </row>
    <row r="7" spans="1:23" s="1" customFormat="1" ht="12" customHeight="1" hidden="1">
      <c r="A7" s="12"/>
      <c r="B7" s="1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 t="s">
        <v>5</v>
      </c>
      <c r="T7" s="3" t="s">
        <v>5</v>
      </c>
      <c r="U7" s="3" t="s">
        <v>5</v>
      </c>
      <c r="V7" s="3" t="s">
        <v>5</v>
      </c>
      <c r="W7" s="2"/>
    </row>
    <row r="8" spans="1:23" s="1" customFormat="1" ht="12" customHeight="1">
      <c r="A8" s="61"/>
      <c r="B8" s="62"/>
      <c r="C8" s="61"/>
      <c r="D8" s="62"/>
      <c r="E8" s="2"/>
      <c r="F8" s="2"/>
      <c r="G8" s="2"/>
      <c r="H8" s="2"/>
      <c r="I8" s="2"/>
      <c r="J8" s="61"/>
      <c r="K8" s="62"/>
      <c r="L8" s="2"/>
      <c r="M8" s="2"/>
      <c r="N8" s="61"/>
      <c r="O8" s="62"/>
      <c r="P8" s="2"/>
      <c r="Q8" s="2"/>
      <c r="R8" s="2"/>
      <c r="S8" s="3"/>
      <c r="T8" s="3"/>
      <c r="U8" s="3"/>
      <c r="V8" s="3"/>
      <c r="W8" s="2"/>
    </row>
    <row r="9" spans="1:23" s="1" customFormat="1" ht="66.75" customHeight="1">
      <c r="A9" s="55" t="s">
        <v>34</v>
      </c>
      <c r="B9" s="56"/>
      <c r="C9" s="24" t="s">
        <v>17</v>
      </c>
      <c r="D9" s="25"/>
      <c r="E9" s="6" t="s">
        <v>6</v>
      </c>
      <c r="F9" s="6">
        <v>6</v>
      </c>
      <c r="G9" s="6">
        <v>2</v>
      </c>
      <c r="H9" s="6">
        <v>0</v>
      </c>
      <c r="I9" s="6">
        <v>0</v>
      </c>
      <c r="J9" s="42">
        <v>8</v>
      </c>
      <c r="K9" s="43"/>
      <c r="L9" s="78"/>
      <c r="M9" s="79"/>
      <c r="N9" s="28">
        <v>4461.25</v>
      </c>
      <c r="O9" s="29"/>
      <c r="P9" s="7">
        <v>5320.64</v>
      </c>
      <c r="Q9" s="7">
        <v>4046.98</v>
      </c>
      <c r="R9" s="7">
        <v>4440.1</v>
      </c>
      <c r="S9" s="8">
        <f aca="true" t="shared" si="0" ref="S9:S14">N9*F9</f>
        <v>26767.5</v>
      </c>
      <c r="T9" s="8">
        <f aca="true" t="shared" si="1" ref="T9:V14">P9*G9</f>
        <v>10641.28</v>
      </c>
      <c r="U9" s="8">
        <f t="shared" si="1"/>
        <v>0</v>
      </c>
      <c r="V9" s="8">
        <f t="shared" si="1"/>
        <v>0</v>
      </c>
      <c r="W9" s="9">
        <f aca="true" t="shared" si="2" ref="W9:W14">SUM(S9:V9)</f>
        <v>37408.78</v>
      </c>
    </row>
    <row r="10" spans="1:23" s="1" customFormat="1" ht="284.25" customHeight="1">
      <c r="A10" s="57"/>
      <c r="B10" s="58"/>
      <c r="C10" s="24" t="s">
        <v>18</v>
      </c>
      <c r="D10" s="25"/>
      <c r="E10" s="6" t="s">
        <v>6</v>
      </c>
      <c r="F10" s="6">
        <v>1</v>
      </c>
      <c r="G10" s="6">
        <v>2</v>
      </c>
      <c r="H10" s="6">
        <v>0</v>
      </c>
      <c r="I10" s="6">
        <v>0</v>
      </c>
      <c r="J10" s="42">
        <v>3</v>
      </c>
      <c r="K10" s="43"/>
      <c r="L10" s="6"/>
      <c r="M10" s="10"/>
      <c r="N10" s="28">
        <v>4461.25</v>
      </c>
      <c r="O10" s="29"/>
      <c r="P10" s="7">
        <v>5320.64</v>
      </c>
      <c r="Q10" s="7">
        <v>4046.98</v>
      </c>
      <c r="R10" s="7">
        <v>4440.1</v>
      </c>
      <c r="S10" s="8">
        <f t="shared" si="0"/>
        <v>4461.25</v>
      </c>
      <c r="T10" s="8">
        <f t="shared" si="1"/>
        <v>10641.28</v>
      </c>
      <c r="U10" s="8">
        <f t="shared" si="1"/>
        <v>0</v>
      </c>
      <c r="V10" s="8">
        <f t="shared" si="1"/>
        <v>0</v>
      </c>
      <c r="W10" s="9">
        <f t="shared" si="2"/>
        <v>15102.53</v>
      </c>
    </row>
    <row r="11" spans="1:23" s="1" customFormat="1" ht="111" customHeight="1">
      <c r="A11" s="57"/>
      <c r="B11" s="58"/>
      <c r="C11" s="24" t="s">
        <v>19</v>
      </c>
      <c r="D11" s="25"/>
      <c r="E11" s="6" t="s">
        <v>6</v>
      </c>
      <c r="F11" s="6">
        <v>1</v>
      </c>
      <c r="G11" s="6">
        <v>0</v>
      </c>
      <c r="H11" s="6">
        <v>1</v>
      </c>
      <c r="I11" s="6">
        <v>0</v>
      </c>
      <c r="J11" s="26">
        <v>2</v>
      </c>
      <c r="K11" s="27"/>
      <c r="L11" s="6"/>
      <c r="M11" s="10"/>
      <c r="N11" s="28">
        <v>4461.25</v>
      </c>
      <c r="O11" s="29"/>
      <c r="P11" s="7">
        <v>5320.64</v>
      </c>
      <c r="Q11" s="7">
        <v>4046.98</v>
      </c>
      <c r="R11" s="7">
        <v>4440.1</v>
      </c>
      <c r="S11" s="8">
        <f t="shared" si="0"/>
        <v>4461.25</v>
      </c>
      <c r="T11" s="8">
        <f t="shared" si="1"/>
        <v>0</v>
      </c>
      <c r="U11" s="8">
        <f t="shared" si="1"/>
        <v>4046.98</v>
      </c>
      <c r="V11" s="8">
        <f t="shared" si="1"/>
        <v>0</v>
      </c>
      <c r="W11" s="9">
        <f t="shared" si="2"/>
        <v>8508.23</v>
      </c>
    </row>
    <row r="12" spans="1:23" s="1" customFormat="1" ht="113.25" customHeight="1">
      <c r="A12" s="57"/>
      <c r="B12" s="58"/>
      <c r="C12" s="24" t="s">
        <v>21</v>
      </c>
      <c r="D12" s="25"/>
      <c r="E12" s="6" t="s">
        <v>6</v>
      </c>
      <c r="F12" s="6">
        <v>1</v>
      </c>
      <c r="G12" s="6">
        <v>0</v>
      </c>
      <c r="H12" s="6">
        <v>0</v>
      </c>
      <c r="I12" s="6">
        <v>0</v>
      </c>
      <c r="J12" s="26">
        <v>1</v>
      </c>
      <c r="K12" s="27"/>
      <c r="L12" s="6"/>
      <c r="M12" s="10"/>
      <c r="N12" s="28">
        <v>4461.25</v>
      </c>
      <c r="O12" s="29"/>
      <c r="P12" s="7">
        <v>5320.64</v>
      </c>
      <c r="Q12" s="7">
        <v>4046.98</v>
      </c>
      <c r="R12" s="7">
        <v>4440.1</v>
      </c>
      <c r="S12" s="8">
        <f t="shared" si="0"/>
        <v>4461.25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9">
        <f t="shared" si="2"/>
        <v>4461.25</v>
      </c>
    </row>
    <row r="13" spans="1:23" s="1" customFormat="1" ht="327" customHeight="1">
      <c r="A13" s="57"/>
      <c r="B13" s="58"/>
      <c r="C13" s="24" t="s">
        <v>32</v>
      </c>
      <c r="D13" s="25"/>
      <c r="E13" s="6" t="s">
        <v>6</v>
      </c>
      <c r="F13" s="6">
        <v>1</v>
      </c>
      <c r="G13" s="6">
        <v>0</v>
      </c>
      <c r="H13" s="6">
        <v>0</v>
      </c>
      <c r="I13" s="6">
        <v>0</v>
      </c>
      <c r="J13" s="26">
        <v>1</v>
      </c>
      <c r="K13" s="27"/>
      <c r="L13" s="6"/>
      <c r="M13" s="10"/>
      <c r="N13" s="28">
        <v>4461.25</v>
      </c>
      <c r="O13" s="29"/>
      <c r="P13" s="7">
        <v>5320.64</v>
      </c>
      <c r="Q13" s="7">
        <v>4046.98</v>
      </c>
      <c r="R13" s="7">
        <v>4440.1</v>
      </c>
      <c r="S13" s="8">
        <f t="shared" si="0"/>
        <v>4461.25</v>
      </c>
      <c r="T13" s="8">
        <f t="shared" si="1"/>
        <v>0</v>
      </c>
      <c r="U13" s="8">
        <f t="shared" si="1"/>
        <v>0</v>
      </c>
      <c r="V13" s="8">
        <f t="shared" si="1"/>
        <v>0</v>
      </c>
      <c r="W13" s="9">
        <f t="shared" si="2"/>
        <v>4461.25</v>
      </c>
    </row>
    <row r="14" spans="1:23" s="1" customFormat="1" ht="53.25" customHeight="1">
      <c r="A14" s="57"/>
      <c r="B14" s="58"/>
      <c r="C14" s="24" t="s">
        <v>22</v>
      </c>
      <c r="D14" s="25"/>
      <c r="E14" s="6" t="s">
        <v>6</v>
      </c>
      <c r="F14" s="6">
        <v>20</v>
      </c>
      <c r="G14" s="6">
        <v>0</v>
      </c>
      <c r="H14" s="6">
        <v>0</v>
      </c>
      <c r="I14" s="6">
        <v>1</v>
      </c>
      <c r="J14" s="42">
        <v>21</v>
      </c>
      <c r="K14" s="43"/>
      <c r="L14" s="6"/>
      <c r="M14" s="10"/>
      <c r="N14" s="28">
        <v>4461.25</v>
      </c>
      <c r="O14" s="29"/>
      <c r="P14" s="7">
        <v>5320.64</v>
      </c>
      <c r="Q14" s="7">
        <v>4046.98</v>
      </c>
      <c r="R14" s="7">
        <v>4440.1</v>
      </c>
      <c r="S14" s="8">
        <f t="shared" si="0"/>
        <v>89225</v>
      </c>
      <c r="T14" s="8">
        <f t="shared" si="1"/>
        <v>0</v>
      </c>
      <c r="U14" s="8">
        <f t="shared" si="1"/>
        <v>0</v>
      </c>
      <c r="V14" s="8">
        <f t="shared" si="1"/>
        <v>4440.1</v>
      </c>
      <c r="W14" s="9">
        <f t="shared" si="2"/>
        <v>93665.1</v>
      </c>
    </row>
    <row r="15" spans="1:23" s="1" customFormat="1" ht="29.25" customHeight="1">
      <c r="A15" s="57"/>
      <c r="B15" s="58"/>
      <c r="C15" s="35" t="s">
        <v>11</v>
      </c>
      <c r="D15" s="36"/>
      <c r="E15" s="6"/>
      <c r="F15" s="6"/>
      <c r="G15" s="6"/>
      <c r="H15" s="6"/>
      <c r="I15" s="6"/>
      <c r="J15" s="26"/>
      <c r="K15" s="27"/>
      <c r="L15" s="6"/>
      <c r="M15" s="10"/>
      <c r="N15" s="68">
        <f>(N9+N10+N14)/3</f>
        <v>4461.25</v>
      </c>
      <c r="O15" s="69"/>
      <c r="P15" s="9">
        <v>5320.64</v>
      </c>
      <c r="Q15" s="9">
        <f>(Q9+Q10+Q14)/3</f>
        <v>4046.98</v>
      </c>
      <c r="R15" s="9">
        <f>(R9+R10+R14)/3</f>
        <v>4440.1</v>
      </c>
      <c r="S15" s="8"/>
      <c r="T15" s="8"/>
      <c r="U15" s="8"/>
      <c r="V15" s="8"/>
      <c r="W15" s="9"/>
    </row>
    <row r="16" spans="1:23" s="1" customFormat="1" ht="45.75" customHeight="1">
      <c r="A16" s="59"/>
      <c r="B16" s="60"/>
      <c r="C16" s="70" t="s">
        <v>3</v>
      </c>
      <c r="D16" s="71"/>
      <c r="E16" s="4"/>
      <c r="F16" s="4"/>
      <c r="G16" s="4"/>
      <c r="H16" s="4"/>
      <c r="I16" s="4"/>
      <c r="J16" s="72">
        <f>J14+J13+J12+J11+J10+J9</f>
        <v>36</v>
      </c>
      <c r="K16" s="73"/>
      <c r="L16" s="74"/>
      <c r="M16" s="75"/>
      <c r="N16" s="76"/>
      <c r="O16" s="77"/>
      <c r="P16" s="5"/>
      <c r="Q16" s="5"/>
      <c r="R16" s="5"/>
      <c r="S16" s="11"/>
      <c r="T16" s="11"/>
      <c r="U16" s="11"/>
      <c r="V16" s="11"/>
      <c r="W16" s="9">
        <f>SUM(W9:W14)</f>
        <v>163607.14</v>
      </c>
    </row>
    <row r="17" spans="1:23" s="1" customFormat="1" ht="15" customHeight="1">
      <c r="A17" s="32" t="s">
        <v>35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s="1" customFormat="1" ht="12.75" customHeight="1" hidden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23" s="1" customFormat="1" ht="13.5" customHeight="1" hidden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spans="1:23" s="1" customFormat="1" ht="36" customHeight="1" hidden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3" s="1" customFormat="1" ht="17.25" customHeight="1" hidden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3" ht="0.75" customHeight="1" hidden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3" ht="15.75" customHeight="1" hidden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5" spans="1:20" s="1" customFormat="1" ht="12.75" customHeight="1">
      <c r="A25" s="18" t="s">
        <v>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s="1" customFormat="1" ht="13.5" customHeight="1">
      <c r="A26" s="18" t="s">
        <v>37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s="1" customFormat="1" ht="36" customHeight="1" hidden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1"/>
      <c r="O27" s="31"/>
      <c r="P27" s="31"/>
      <c r="Q27" s="22"/>
      <c r="R27" s="22"/>
      <c r="S27" s="22"/>
      <c r="T27" s="22"/>
    </row>
    <row r="28" spans="1:20" s="1" customFormat="1" ht="17.25" customHeight="1">
      <c r="A28" s="18" t="s">
        <v>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12" ht="0.75" customHeight="1">
      <c r="A29" s="20"/>
      <c r="B29" s="1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2.75">
      <c r="A30" s="67" t="s">
        <v>25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2.75">
      <c r="A31" s="1" t="s">
        <v>26</v>
      </c>
      <c r="B31" s="1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 customHeight="1">
      <c r="A32" s="17">
        <v>43109</v>
      </c>
      <c r="B32" s="1"/>
      <c r="C32" s="20"/>
      <c r="D32" s="20"/>
      <c r="E32" s="20"/>
      <c r="F32" s="20"/>
      <c r="G32" s="20"/>
      <c r="H32" s="20"/>
      <c r="I32" s="20"/>
      <c r="J32" s="20"/>
      <c r="K32" s="20"/>
      <c r="L32" s="20"/>
    </row>
  </sheetData>
  <sheetProtection/>
  <mergeCells count="52">
    <mergeCell ref="F4:F6"/>
    <mergeCell ref="C11:D11"/>
    <mergeCell ref="J11:K11"/>
    <mergeCell ref="C10:D10"/>
    <mergeCell ref="L9:M9"/>
    <mergeCell ref="J10:K10"/>
    <mergeCell ref="A30:L30"/>
    <mergeCell ref="J12:K12"/>
    <mergeCell ref="N12:O12"/>
    <mergeCell ref="J14:K14"/>
    <mergeCell ref="N15:O15"/>
    <mergeCell ref="C16:D16"/>
    <mergeCell ref="J16:K16"/>
    <mergeCell ref="C12:D12"/>
    <mergeCell ref="L16:M16"/>
    <mergeCell ref="N16:O16"/>
    <mergeCell ref="A9:B16"/>
    <mergeCell ref="A8:B8"/>
    <mergeCell ref="C8:D8"/>
    <mergeCell ref="J8:K8"/>
    <mergeCell ref="N8:O8"/>
    <mergeCell ref="N11:O11"/>
    <mergeCell ref="J4:M6"/>
    <mergeCell ref="V5:V6"/>
    <mergeCell ref="N6:R6"/>
    <mergeCell ref="N5:O5"/>
    <mergeCell ref="S5:S6"/>
    <mergeCell ref="A1:W1"/>
    <mergeCell ref="A4:B6"/>
    <mergeCell ref="A3:L3"/>
    <mergeCell ref="C4:D6"/>
    <mergeCell ref="E4:E6"/>
    <mergeCell ref="T5:T6"/>
    <mergeCell ref="G4:G6"/>
    <mergeCell ref="H4:H6"/>
    <mergeCell ref="C9:D9"/>
    <mergeCell ref="J9:K9"/>
    <mergeCell ref="W4:W5"/>
    <mergeCell ref="U5:U6"/>
    <mergeCell ref="N9:O9"/>
    <mergeCell ref="N4:R4"/>
    <mergeCell ref="I4:I6"/>
    <mergeCell ref="C13:D13"/>
    <mergeCell ref="J13:K13"/>
    <mergeCell ref="N13:O13"/>
    <mergeCell ref="A27:P27"/>
    <mergeCell ref="A17:W23"/>
    <mergeCell ref="N10:O10"/>
    <mergeCell ref="N14:O14"/>
    <mergeCell ref="C15:D15"/>
    <mergeCell ref="J15:K15"/>
    <mergeCell ref="C14:D14"/>
  </mergeCells>
  <printOptions/>
  <pageMargins left="0.1968503937007874" right="0.1968503937007874" top="0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2018-01-26T07:00:27Z</cp:lastPrinted>
  <dcterms:created xsi:type="dcterms:W3CDTF">2009-12-09T07:16:31Z</dcterms:created>
  <dcterms:modified xsi:type="dcterms:W3CDTF">2018-01-29T06:32:14Z</dcterms:modified>
  <cp:category/>
  <cp:version/>
  <cp:contentType/>
  <cp:contentStatus/>
</cp:coreProperties>
</file>