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120" windowHeight="12585" activeTab="1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OLE_LINK1" localSheetId="1">'Лист1'!#REF!</definedName>
    <definedName name="OLE_LINK1" localSheetId="0">'Лист1 (2)'!#REF!</definedName>
    <definedName name="_xlnm.Print_Titles" localSheetId="1">'Лист1'!$5:$6</definedName>
    <definedName name="_xlnm.Print_Titles" localSheetId="0">'Лист1 (2)'!$5:$6</definedName>
  </definedNames>
  <calcPr fullCalcOnLoad="1"/>
</workbook>
</file>

<file path=xl/sharedStrings.xml><?xml version="1.0" encoding="utf-8"?>
<sst xmlns="http://schemas.openxmlformats.org/spreadsheetml/2006/main" count="297" uniqueCount="135">
  <si>
    <t>Примечание</t>
  </si>
  <si>
    <t>Утверждено по Программе</t>
  </si>
  <si>
    <t>№ п/п</t>
  </si>
  <si>
    <t>Информационное сопровождение мероприятий, проводимых администрацией города в сфере  поддержки  и развития малого и среднего  предпринимательства</t>
  </si>
  <si>
    <t>Публикация в средствах массовой информации и размещение на сайте администрации города в сети  Интернет материалов,  связанных с развитием и поддержкой малого и среднего  предпринимательства</t>
  </si>
  <si>
    <t>1.1.</t>
  </si>
  <si>
    <t>Взаимодействие  с окружными органами власти по вопросам участия в окружных программах социально-экономического развития, в том числе по вопросам развития малого и среднего предпринимательства</t>
  </si>
  <si>
    <t>1.2.</t>
  </si>
  <si>
    <t>Анализ действующей нормативно-правовой базы, подготовка предложений к проектам нормативно – правовых актов, предложений по внесению изменений и дополнений в действующие правовые акты  в сфере малого и среднего  предпринимательства</t>
  </si>
  <si>
    <t>1.3.</t>
  </si>
  <si>
    <t>Ведение реестра субъектов малого и среднего предпринимательства - получателей поддержки</t>
  </si>
  <si>
    <t>1.4.</t>
  </si>
  <si>
    <t xml:space="preserve">Содействие  деятельности Советского филиала  Фонда поддержки предпринимательства  Югры  </t>
  </si>
  <si>
    <t>1.5.</t>
  </si>
  <si>
    <t>Заключение соглашений  о взаимном сотрудничестве по вопросам развития  малого и среднего предпринимательства  администрации города Югорска с Советом предпринимателей города Югорска, соглашений о межмуниципальном сотрудничестве</t>
  </si>
  <si>
    <t>1.6.</t>
  </si>
  <si>
    <t>1.7.</t>
  </si>
  <si>
    <t>1.8.</t>
  </si>
  <si>
    <t xml:space="preserve">Выполнение плана мероприятий по  реализации  Указа Президента Российской Федерации от 15 мая 2008 года   № 797 «О неотложных  мерах по ликвидации   административных ограничений  при осуществлении предпринимательской деятельности» </t>
  </si>
  <si>
    <t>всего</t>
  </si>
  <si>
    <t>2.1.</t>
  </si>
  <si>
    <t>бюджет города</t>
  </si>
  <si>
    <t>3.1.</t>
  </si>
  <si>
    <t>Формирование  и утверждение  перечня муниципального имущества, предназначенного для предоставления имущественной поддержки  субъектам  малого и среднего  предпринимательства</t>
  </si>
  <si>
    <t>3.2.</t>
  </si>
  <si>
    <t>3.3.</t>
  </si>
  <si>
    <t>4.1.</t>
  </si>
  <si>
    <t>4.2.</t>
  </si>
  <si>
    <t>Возмещение затрат  Организаций,  связанных с компенсацией расходов Субъектов и Организаций по уплате процентов  за   пользование банковскими кредитами,  расходов по обязательствам, связанным с обеспечением исполнения  обязательств Субъектов по кредитам (выплатой вознаграждения по гарантиям банков или страховых организаций, договорам поручительства), расходов по уплате  лизинговых платежей по приоритетным направлениям, за исключением торговли</t>
  </si>
  <si>
    <t>4.3.</t>
  </si>
  <si>
    <t>Развитие семейного бизнеса</t>
  </si>
  <si>
    <t>5. Формирование благоприятного  общественного  мнения о малом и среднем предпринимательства</t>
  </si>
  <si>
    <t>5.1.</t>
  </si>
  <si>
    <t>Организация и проведение  мероприятий, направленных на формирование благоприятного общественного мнения о малом и среднем предпринимательстве (конкурсы профессионального мастерства, смотры-конкурсы предприятий, конкурсы бизнес-проектов (идей), другие конкурсы).</t>
  </si>
  <si>
    <t>5.2.</t>
  </si>
  <si>
    <t>5.3.</t>
  </si>
  <si>
    <t>Организация целевых радио-  и телепередач (программ), публикация статей, рекламных материалов в  средствах массовой информации по пропаганде и популяризации предпринимательской деятельности,  по  формированию благоприятного общественного мнения о предпринимательстве</t>
  </si>
  <si>
    <t>6.1.</t>
  </si>
  <si>
    <t>Привлечение Субъектов к участию в выставках, ярмарках  на  региональном и  межрегиональном, межмуниципальном уровнях</t>
  </si>
  <si>
    <t>7.  Информационная и консультационная поддержка</t>
  </si>
  <si>
    <t>7.1.</t>
  </si>
  <si>
    <t>7.2.</t>
  </si>
  <si>
    <t>Оказание консультационных услуг по различным вопросам ведения предпринимательской деятельности</t>
  </si>
  <si>
    <t>8.1.</t>
  </si>
  <si>
    <t>8.2.</t>
  </si>
  <si>
    <t>Организация     работы  Координационного совета по  развитию малого и  среднего предпринимательства</t>
  </si>
  <si>
    <t xml:space="preserve">Проведение экспертизы и подготовка заключений по результатам рассмотрения  бизнес-проектов, описаний предпринимательских идей  субъектов малого и среднего предпринимательства для  предъявления их   на рассмотрение градостроительной комиссии с целью предоставления земельных участков в аренду под строительство объектов  предпринимательской деятельности </t>
  </si>
  <si>
    <t>Итого по разделу 1</t>
  </si>
  <si>
    <t xml:space="preserve">2. Мониторинг развития Субъектов малого и среднего предпринимательства </t>
  </si>
  <si>
    <t>2.2.</t>
  </si>
  <si>
    <t>Организация мониторинга деятельности малого и среднего предпринимательства</t>
  </si>
  <si>
    <t>Итого по разделу 2</t>
  </si>
  <si>
    <t xml:space="preserve">3.  Имущественная поддержка  субъектов малого и среднего предпринимательства,  организаций,  образующих инфраструктуру поддержки субъектов малого и среднего предпринимательства </t>
  </si>
  <si>
    <t>Оказание имущественной поддержки субъектам малого и среднего предпринимательства и организациям, образующим инфраструктуру поддержки   субъектов малого и среднего  предпринимательства, в виде передачи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с учетом их целевого использования  и соблюдения  требований, установленных Федеральным законом от 26.07.2006 № 135-ФЗ «О защите конкуренции»</t>
  </si>
  <si>
    <t>Отчуждение недвижимого муниципального имущества, арендуемого  субъектами малого и среднего предпринимательства,   в   соответствии с требованиями Федерального    закона от  22.07.2008 № 159-ФЗ «Об особенностях отчуждения недвижимого имущества, находящегося 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 в отдельные законодательные акты Российской Федерации»</t>
  </si>
  <si>
    <t>Итого  по разделу 3</t>
  </si>
  <si>
    <t xml:space="preserve">  4. Финансовая поддержка  субъектов малого и среднего предпринимательства,  организаций, образующих инфраструктуру поддержки субъектов малого и среднего предпринимательства</t>
  </si>
  <si>
    <t>Возмещение части затрат Субъектов, фактически произведенных и документально подтвержденных, связанных с арендной платой по договорам аренды нежилых помещений, используемых в целях осуществления предпринимательской деятельности по приоритетным направлениям, установленным настоящей Программой</t>
  </si>
  <si>
    <t>4.4.</t>
  </si>
  <si>
    <t>Возмещение затрат Субъектов на реализацию проектов по энергоэффективности</t>
  </si>
  <si>
    <t>4.5.</t>
  </si>
  <si>
    <t>Развитие молодежного предпринимательства</t>
  </si>
  <si>
    <t>4.6.</t>
  </si>
  <si>
    <t>Финансовая поддержка Субъектов по обязательной и добровольной сертификации пищевой продукции и продовольственного сырья</t>
  </si>
  <si>
    <t>4.7.</t>
  </si>
  <si>
    <t>Финансовая поддержка Субъектов по приобретению оборудования (основных средств) и лицензионных программных продуктов</t>
  </si>
  <si>
    <t>Итого по разделу 4</t>
  </si>
  <si>
    <t xml:space="preserve">Привлечение субъектов малого и среднего предпринимательства к участию в конкурсах профессионального мастерства на окружном и межрегиональном уровнях </t>
  </si>
  <si>
    <t>Итого по разделу 5</t>
  </si>
  <si>
    <t>6. Оказание содействия субъектам малого и среднего предпринимательства в продвижении производимых ими товаров (работ, услуг)</t>
  </si>
  <si>
    <t xml:space="preserve">Организация и проведение конференций, выставок, «круглых столов», ярмарок на территории города Югорска с участием представителей малого и среднего предпринимательства других муниципальных образований </t>
  </si>
  <si>
    <t>Итого по разделу 6</t>
  </si>
  <si>
    <t xml:space="preserve">  7.3.</t>
  </si>
  <si>
    <t>Итого по разделу 7</t>
  </si>
  <si>
    <t>Организации и проведение образовательных мероприятий - обучающих семинаров, мастер-классов для Субъектов и их кадрового состава. Возмещение части затрат Субъектов на оплату образовательных мероприятий</t>
  </si>
  <si>
    <t>Организация взаимодействия с учебными заведениями города и бюджетным учреждением по Ханты-Мансийскому автономному округу – Югре  Югорским центром занятости населения</t>
  </si>
  <si>
    <t>Итого по разделу 8</t>
  </si>
  <si>
    <t>Всего по Программе,</t>
  </si>
  <si>
    <t xml:space="preserve"> в том числе:</t>
  </si>
  <si>
    <t xml:space="preserve"> бюджет  города Югорска</t>
  </si>
  <si>
    <t>привлеченные средства (бюджет автономного округа)</t>
  </si>
  <si>
    <t>Перечень мероприятий</t>
  </si>
  <si>
    <t>Источники финансирования</t>
  </si>
  <si>
    <t>Всего за период реализации Программы (2009-2011 годы)</t>
  </si>
  <si>
    <t>Исполнено</t>
  </si>
  <si>
    <t>В том числе за 2011 год</t>
  </si>
  <si>
    <t xml:space="preserve">   1. Обеспечение взаимодействия бизнеса и власти на всех уровнях, развитие и совершенствование форм и механизмов взаимодействия органов местного самоуправления, Субъектов и Организаций</t>
  </si>
  <si>
    <t>бюджет округа</t>
  </si>
  <si>
    <t>без финансирования</t>
  </si>
  <si>
    <r>
      <t xml:space="preserve">8. </t>
    </r>
    <r>
      <rPr>
        <b/>
        <sz val="10"/>
        <color indexed="8"/>
        <rFont val="Times New Roman"/>
        <family val="1"/>
      </rPr>
      <t>Создание условий для повышения уровня знаний субъектов малого и среднего предпринимательства по ведению бизнеса, профессиональной подготовки, переподготовки и повышения квалификации кадров</t>
    </r>
  </si>
  <si>
    <t>Результат исполнения в %</t>
  </si>
  <si>
    <t>Результат исполнения  в %</t>
  </si>
  <si>
    <t>Информация о  выполнении мероприятий муниципальной Программы «Развитие субъектов малого и среднего предпринимательства на территории города Югорска на 2009 – 2011 годы»</t>
  </si>
  <si>
    <t>Приложение
к проекту решения Думы города Югорска
от ______________________№__________</t>
  </si>
  <si>
    <t>Осуществлялось взаимодействие с Департаментом экономического развития, Управлением АПК автономного округа. Ежегодно формировалась  заявка и заключалось Соглашение о софинансировании муниципальной  Программы за счет средств автономного округа.</t>
  </si>
  <si>
    <t>Анализ нормативно-правовой базы в сфере малого и среднего предпринимательства проводился регулярно. В установленном порядке вносились изменения и дополнения в решения Думы, постановления администрации города, регламентирующие деятельность в сфере малого и среднего предпринимательства.</t>
  </si>
  <si>
    <t>Реестр получателей поддержки сформирован в 2009 году и обновляется по мере необходимости уполномоченным органом  по ведению реестра (управлением экономической политики). Реестр размещен на сайте администрации города Югорска в разделах «Экономика», «Для бизнеса».</t>
  </si>
  <si>
    <t>Администрацией города заключены Соглашения:
- с Советом предпринимателей о взаимном сотрудничестве и организации взаимоотношений.
- с  муниципальным образованием Советский район о сотрудничестве в области развития (поддержки) субъектов малого и среднего предпринимательства.</t>
  </si>
  <si>
    <t>Приобретена программа «Запросная система ЕГРЮЛ и ЕГРИП» для организации учета субъектов малого и среднего предпринимательства.</t>
  </si>
  <si>
    <t xml:space="preserve"> </t>
  </si>
  <si>
    <t>Создание системы мониторинга сферы малого и среднего предпринимательства  города Югорска</t>
  </si>
  <si>
    <t>Выплачены 3 субсидии Советскому 
представительству Няганского
филиала Фонда поддержки 
предпринимательства</t>
  </si>
  <si>
    <t>Информация размещалась в 
средствах массовой информации, на официальном сайте города Югорска</t>
  </si>
  <si>
    <t>Консультационная помощь
оказывалась по мере обращения граждан</t>
  </si>
  <si>
    <t>Взаимодействие с Югорским 
центром занятости населения с целью привлечения безработных граждан к обучению  по программе «Начни свой бизнес».</t>
  </si>
  <si>
    <t>.</t>
  </si>
  <si>
    <t>6.2.</t>
  </si>
  <si>
    <t xml:space="preserve">Постановлением главы города Югорска от  15 ноября 2011 года № 2596 утвержден новый состав и положение о Координационном совете  по развитию малого и среднего предпринимательства в городе Югорске.
</t>
  </si>
  <si>
    <t>Мероприятия выполнялись в соответствии с планом, утвержденным  постановлением главы города Югорска от 7.10.2008 года № 1355 (участие в заседаниях Совета предпринимателей, экспертиза бизнес проектов, организация работы «единого окна»).</t>
  </si>
  <si>
    <r>
      <t>В апреле 2011 з</t>
    </r>
    <r>
      <rPr>
        <sz val="10"/>
        <rFont val="Times New Roman"/>
        <family val="1"/>
      </rPr>
      <t>аключено  пятистороннее соглашение  о взаимном сотрудничестве и организации взаимоотношений между муниципальным образованием город Югорск, Фондом поддержки предпринимательства Югры, ООО «Окружной бизнес-инкубатор», Фондом содействия развитию инвестиций в субъекты малого и среднего предпринимательства в ХМАО-Югре, Фондом микрофинансирования ХМАО-Югры. Совместно, на рабочих совещаниях и встречах выраб</t>
    </r>
    <r>
      <rPr>
        <sz val="10"/>
        <color indexed="8"/>
        <rFont val="Times New Roman"/>
        <family val="1"/>
      </rPr>
      <t xml:space="preserve">атывались предложения по эффктивной реализации мероприятий программы, информационно-консультационный обмен имеющимися сведениями. </t>
    </r>
  </si>
  <si>
    <t>На начало действия программы  перечень имущества состоял из 4 объектов общей площадью 1040,8 кв. метров.
 По состоянию на 31.12.2011 в перечне состоит  2 объекта, помещения в которых предоставлены 3 субъектам предпринимательства.  Свободных площадей нет. Кроме того, субъектам малого и среднего предпринимательства предоставлено в аренду 199 земельных участка.</t>
  </si>
  <si>
    <t>Предпринимателем Шалаевой С.С. 04.05.2011 реализовано преимущественное право приватизации используемого муниципального имущества – нежилое помещение, расположенное по адресу Югорск-2, дом 21, общая площадь здания 105 кв.м. (склад). Выкуплено в рассрочку на 3 года.</t>
  </si>
  <si>
    <t>Ежегодно представители малого и среднего предпреинимательства участвовали в  окружной
выставке - ярмарке  «Товары земли Югорской»</t>
  </si>
  <si>
    <t>Примечание (краткое исполнение мероприятий за период 2009 - 2011 годы)</t>
  </si>
  <si>
    <t>Проведено 5 конкурсов:
«Лучший продавец», «Самое благоустроенное предприятие», «Югорский гурман».
«Бизнес – Город – Молодежь»
«Путь к успеху»</t>
  </si>
  <si>
    <t>Выплачена субсидия 1 Субъекту</t>
  </si>
  <si>
    <t xml:space="preserve">Выплачены 2 субсидии 1 Субъекту </t>
  </si>
  <si>
    <t xml:space="preserve">Выплачены 2 субсидии 2 Субъектам </t>
  </si>
  <si>
    <t xml:space="preserve">Выплачены 4 субсидии 2 Субъектам </t>
  </si>
  <si>
    <t xml:space="preserve">Выплачены 11 субсидий 7 Субъектам </t>
  </si>
  <si>
    <t>Информация размещалась в 
средствах массовой информации, на официальном сайте города Югорска, в разделе «Для бизнеса»</t>
  </si>
  <si>
    <t xml:space="preserve">Выплачены 6 субсидий 5 Субъектам </t>
  </si>
  <si>
    <t>В соответствии с контрактом, компанией ИНСАЙТ г. Нягань выполнен минторинг субъектов малого и среднего предпринимательства.</t>
  </si>
  <si>
    <t>план</t>
  </si>
  <si>
    <t>факт</t>
  </si>
  <si>
    <t>Возмещение части затрат Субъектов, фактически произведенных и документально подтвержденных, связанных с арендной платой по договорам аренды нежилых помещений</t>
  </si>
  <si>
    <t xml:space="preserve">Возмещение затрат  Организаций,  связанных с компенсацией расходов Субъектов и Организаций по уплате процентов  за   пользование банковскими кредитами,  </t>
  </si>
  <si>
    <t xml:space="preserve">Проведена межмуниципальная выставка – ярмарка «Идеи со вкусом», организован и проведен на территории города Югорска «круглый стол» на тему «Современные технологии, новые методы и последние тенденции моды в сфере парикмахерского искусства»
</t>
  </si>
  <si>
    <t xml:space="preserve">Проведено 16 семинаров,
 1 мастер-класс, выплачены 2 субсидии 2 Субъектам  на оплату обучения.  </t>
  </si>
  <si>
    <t>Результат исполне-ния в %</t>
  </si>
  <si>
    <t>Результат исполне-ния  в %</t>
  </si>
  <si>
    <t>Работа проводилась по мере поступления документов (заявок). В 2009 - 2010 годах рассмотрено 6 бизнес - идей и выданы  заключения  на градостроительный совет для получения предпринимателями земельных участков под осуществление предпринимательской деятельности. В 2011 году заявок не поступало.</t>
  </si>
  <si>
    <t>Постановлением администрации города Югорска от 10.07.2009 года № 1132 утверждено Положение о порядке формирования, ведения и опубликования перечня муниципального имущества, предоставляемого во владение и (или) пользование субъектам малого и среднего предпринимательства, порядке и условиях предоставления в аренду включенного в перечень имущества. Перечень имущества сформирован.</t>
  </si>
  <si>
    <t xml:space="preserve">Принято участие в  фестивале красоты  «Город мастеров» г.Нягань
</t>
  </si>
  <si>
    <t>Изготовлены рекламные буклеты к конкурсу «Идеи со вкусом», телевизионные сюжеты о крестьянско-фермерском хозяйстве, видеоролик - реклама для конкурса «Бизнес – Город – Молодежь», в 2011 году снят фильм об успехах молодых предпринимателей.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</si>
</sst>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9" tint="-0.4999699890613556"/>
      <name val="Times New Roman"/>
      <family val="1"/>
    </font>
    <font>
      <sz val="10"/>
      <color theme="3" tint="0.399980008602142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4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/>
    </xf>
    <xf numFmtId="17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173" fontId="4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0" xfId="0" applyFont="1" applyBorder="1" applyAlignment="1">
      <alignment horizontal="center"/>
    </xf>
    <xf numFmtId="173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73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73" fontId="45" fillId="0" borderId="10" xfId="0" applyNumberFormat="1" applyFont="1" applyBorder="1" applyAlignment="1">
      <alignment horizontal="center" vertical="center"/>
    </xf>
    <xf numFmtId="173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top" wrapText="1" indent="1"/>
    </xf>
    <xf numFmtId="16" fontId="45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4" fillId="0" borderId="12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top" wrapText="1" indent="1"/>
    </xf>
    <xf numFmtId="0" fontId="45" fillId="0" borderId="13" xfId="0" applyFont="1" applyBorder="1" applyAlignment="1">
      <alignment horizontal="left" vertical="top" wrapText="1" inden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indent="1"/>
    </xf>
    <xf numFmtId="1" fontId="4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zoomScale="160" zoomScaleNormal="160" workbookViewId="0" topLeftCell="A1">
      <selection activeCell="B21" sqref="B21:B22"/>
    </sheetView>
  </sheetViews>
  <sheetFormatPr defaultColWidth="9.140625" defaultRowHeight="15"/>
  <cols>
    <col min="1" max="1" width="4.7109375" style="6" customWidth="1"/>
    <col min="2" max="2" width="29.421875" style="7" customWidth="1"/>
    <col min="3" max="3" width="11.140625" style="6" customWidth="1"/>
    <col min="4" max="4" width="9.00390625" style="6" customWidth="1"/>
    <col min="5" max="5" width="8.421875" style="6" customWidth="1"/>
    <col min="6" max="12" width="9.140625" style="6" customWidth="1"/>
    <col min="13" max="16384" width="9.140625" style="6" customWidth="1"/>
  </cols>
  <sheetData>
    <row r="1" ht="42" customHeight="1"/>
    <row r="2" ht="15.75" customHeight="1"/>
    <row r="3" spans="1:12" ht="30" customHeight="1">
      <c r="A3" s="63" t="s">
        <v>92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="20" customFormat="1" ht="12.75">
      <c r="B4" s="21"/>
    </row>
    <row r="5" spans="1:12" ht="39.75" customHeight="1">
      <c r="A5" s="64" t="s">
        <v>2</v>
      </c>
      <c r="B5" s="64" t="s">
        <v>81</v>
      </c>
      <c r="C5" s="64" t="s">
        <v>82</v>
      </c>
      <c r="D5" s="66" t="s">
        <v>83</v>
      </c>
      <c r="E5" s="67"/>
      <c r="F5" s="68"/>
      <c r="G5" s="66" t="s">
        <v>123</v>
      </c>
      <c r="H5" s="67"/>
      <c r="I5" s="68"/>
      <c r="J5" s="66" t="s">
        <v>124</v>
      </c>
      <c r="K5" s="67"/>
      <c r="L5" s="68"/>
    </row>
    <row r="6" spans="1:12" ht="43.5" customHeight="1">
      <c r="A6" s="65"/>
      <c r="B6" s="65"/>
      <c r="C6" s="65"/>
      <c r="D6" s="27" t="s">
        <v>1</v>
      </c>
      <c r="E6" s="27" t="s">
        <v>84</v>
      </c>
      <c r="F6" s="27" t="s">
        <v>90</v>
      </c>
      <c r="G6" s="27">
        <v>2009</v>
      </c>
      <c r="H6" s="27">
        <v>2010</v>
      </c>
      <c r="I6" s="27">
        <v>2011</v>
      </c>
      <c r="J6" s="27">
        <v>2009</v>
      </c>
      <c r="K6" s="27">
        <v>2010</v>
      </c>
      <c r="L6" s="27">
        <v>2011</v>
      </c>
    </row>
    <row r="7" spans="1:12" ht="12.75">
      <c r="A7" s="28"/>
      <c r="B7" s="29" t="s">
        <v>47</v>
      </c>
      <c r="C7" s="5"/>
      <c r="D7" s="35">
        <v>0</v>
      </c>
      <c r="E7" s="35">
        <v>0</v>
      </c>
      <c r="F7" s="35">
        <v>0</v>
      </c>
      <c r="G7" s="35"/>
      <c r="H7" s="35"/>
      <c r="I7" s="35"/>
      <c r="J7" s="35"/>
      <c r="K7" s="35"/>
      <c r="L7" s="35"/>
    </row>
    <row r="8" spans="1:16" ht="15.75" customHeight="1">
      <c r="A8" s="69" t="s">
        <v>48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"/>
      <c r="N8" s="1"/>
      <c r="O8" s="1"/>
      <c r="P8" s="1"/>
    </row>
    <row r="9" spans="1:12" ht="30.75" customHeight="1">
      <c r="A9" s="71" t="s">
        <v>20</v>
      </c>
      <c r="B9" s="75" t="s">
        <v>100</v>
      </c>
      <c r="C9" s="26" t="s">
        <v>21</v>
      </c>
      <c r="D9" s="36">
        <f>G9+H9+I9</f>
        <v>10</v>
      </c>
      <c r="E9" s="36">
        <f>J9+K9+L9</f>
        <v>10</v>
      </c>
      <c r="F9" s="35">
        <f>E9/D9*100</f>
        <v>100</v>
      </c>
      <c r="G9" s="35">
        <v>0</v>
      </c>
      <c r="H9" s="35">
        <v>10</v>
      </c>
      <c r="I9" s="35">
        <v>0</v>
      </c>
      <c r="J9" s="35">
        <v>0</v>
      </c>
      <c r="K9" s="35">
        <v>10</v>
      </c>
      <c r="L9" s="35">
        <v>0</v>
      </c>
    </row>
    <row r="10" spans="1:12" ht="24" customHeight="1">
      <c r="A10" s="72"/>
      <c r="B10" s="76"/>
      <c r="C10" s="26" t="s">
        <v>87</v>
      </c>
      <c r="D10" s="36">
        <f aca="true" t="shared" si="0" ref="D10:D15">G10+H10+I10</f>
        <v>10</v>
      </c>
      <c r="E10" s="36">
        <f aca="true" t="shared" si="1" ref="E10:E30">J10+K10+L10</f>
        <v>10</v>
      </c>
      <c r="F10" s="35">
        <f aca="true" t="shared" si="2" ref="F10:F15">E10/D10*100</f>
        <v>100</v>
      </c>
      <c r="G10" s="35">
        <v>0</v>
      </c>
      <c r="H10" s="35">
        <v>10</v>
      </c>
      <c r="I10" s="35">
        <v>0</v>
      </c>
      <c r="J10" s="35">
        <v>0</v>
      </c>
      <c r="K10" s="35">
        <v>10</v>
      </c>
      <c r="L10" s="35">
        <v>0</v>
      </c>
    </row>
    <row r="11" spans="1:12" ht="26.25" customHeight="1">
      <c r="A11" s="71" t="s">
        <v>49</v>
      </c>
      <c r="B11" s="75" t="s">
        <v>50</v>
      </c>
      <c r="C11" s="26" t="s">
        <v>21</v>
      </c>
      <c r="D11" s="36">
        <f t="shared" si="0"/>
        <v>20</v>
      </c>
      <c r="E11" s="36">
        <f t="shared" si="1"/>
        <v>20</v>
      </c>
      <c r="F11" s="35">
        <f t="shared" si="2"/>
        <v>100</v>
      </c>
      <c r="G11" s="35">
        <v>0</v>
      </c>
      <c r="H11" s="35">
        <v>0</v>
      </c>
      <c r="I11" s="36">
        <v>20</v>
      </c>
      <c r="J11" s="35">
        <v>0</v>
      </c>
      <c r="K11" s="35">
        <v>0</v>
      </c>
      <c r="L11" s="36">
        <v>20</v>
      </c>
    </row>
    <row r="12" spans="1:12" ht="25.5">
      <c r="A12" s="72"/>
      <c r="B12" s="76"/>
      <c r="C12" s="26" t="s">
        <v>87</v>
      </c>
      <c r="D12" s="35">
        <f t="shared" si="0"/>
        <v>313.372</v>
      </c>
      <c r="E12" s="35">
        <f t="shared" si="1"/>
        <v>313.372</v>
      </c>
      <c r="F12" s="35">
        <f t="shared" si="2"/>
        <v>100</v>
      </c>
      <c r="G12" s="35">
        <v>0</v>
      </c>
      <c r="H12" s="35">
        <v>0</v>
      </c>
      <c r="I12" s="35">
        <v>313.372</v>
      </c>
      <c r="J12" s="35">
        <v>0</v>
      </c>
      <c r="K12" s="35">
        <v>0</v>
      </c>
      <c r="L12" s="35">
        <v>313.372</v>
      </c>
    </row>
    <row r="13" spans="1:12" ht="12.75">
      <c r="A13" s="2"/>
      <c r="B13" s="29" t="s">
        <v>51</v>
      </c>
      <c r="C13" s="29" t="s">
        <v>19</v>
      </c>
      <c r="D13" s="33">
        <f t="shared" si="0"/>
        <v>353.372</v>
      </c>
      <c r="E13" s="33">
        <f t="shared" si="1"/>
        <v>353.372</v>
      </c>
      <c r="F13" s="33">
        <f t="shared" si="2"/>
        <v>100</v>
      </c>
      <c r="G13" s="35">
        <v>0</v>
      </c>
      <c r="H13" s="33">
        <f>H9+H10+H11+H12</f>
        <v>20</v>
      </c>
      <c r="I13" s="33">
        <f>I9+I10+I11+I12</f>
        <v>333.372</v>
      </c>
      <c r="J13" s="35">
        <v>0</v>
      </c>
      <c r="K13" s="33">
        <f>K9+K10+K11+K12</f>
        <v>20</v>
      </c>
      <c r="L13" s="33">
        <f>L9+L10+L11+L12</f>
        <v>333.372</v>
      </c>
    </row>
    <row r="14" spans="1:12" ht="25.5">
      <c r="A14" s="2"/>
      <c r="B14" s="29"/>
      <c r="C14" s="29" t="s">
        <v>21</v>
      </c>
      <c r="D14" s="38">
        <f t="shared" si="0"/>
        <v>30</v>
      </c>
      <c r="E14" s="38">
        <f t="shared" si="1"/>
        <v>30</v>
      </c>
      <c r="F14" s="33">
        <f t="shared" si="2"/>
        <v>100</v>
      </c>
      <c r="G14" s="35">
        <v>0</v>
      </c>
      <c r="H14" s="38">
        <f>H9+H11</f>
        <v>10</v>
      </c>
      <c r="I14" s="38">
        <f>I9+I11</f>
        <v>20</v>
      </c>
      <c r="J14" s="35">
        <v>0</v>
      </c>
      <c r="K14" s="38">
        <f>K9+K11</f>
        <v>10</v>
      </c>
      <c r="L14" s="38">
        <f>L9+L11</f>
        <v>20</v>
      </c>
    </row>
    <row r="15" spans="1:12" ht="25.5">
      <c r="A15" s="2"/>
      <c r="B15" s="29"/>
      <c r="C15" s="29" t="s">
        <v>87</v>
      </c>
      <c r="D15" s="33">
        <f t="shared" si="0"/>
        <v>323.372</v>
      </c>
      <c r="E15" s="33">
        <f t="shared" si="1"/>
        <v>323.372</v>
      </c>
      <c r="F15" s="33">
        <f t="shared" si="2"/>
        <v>100</v>
      </c>
      <c r="G15" s="35">
        <v>0</v>
      </c>
      <c r="H15" s="33">
        <f>H10+H12</f>
        <v>10</v>
      </c>
      <c r="I15" s="33">
        <f>I10+I12</f>
        <v>313.372</v>
      </c>
      <c r="J15" s="35">
        <v>0</v>
      </c>
      <c r="K15" s="33">
        <f>K10+K12</f>
        <v>10</v>
      </c>
      <c r="L15" s="33">
        <f>L10+L12</f>
        <v>313.372</v>
      </c>
    </row>
    <row r="16" spans="1:12" ht="30" customHeight="1">
      <c r="A16" s="69" t="s">
        <v>56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39.75" customHeight="1">
      <c r="A17" s="71" t="s">
        <v>26</v>
      </c>
      <c r="B17" s="73" t="s">
        <v>125</v>
      </c>
      <c r="C17" s="26" t="s">
        <v>21</v>
      </c>
      <c r="D17" s="44">
        <f>G17+H17+I17</f>
        <v>630</v>
      </c>
      <c r="E17" s="31">
        <f t="shared" si="1"/>
        <v>625.865</v>
      </c>
      <c r="F17" s="44">
        <f>E17/D17*100</f>
        <v>99.3436507936508</v>
      </c>
      <c r="G17" s="44">
        <v>300</v>
      </c>
      <c r="H17" s="44">
        <v>300</v>
      </c>
      <c r="I17" s="44">
        <v>30</v>
      </c>
      <c r="J17" s="52">
        <v>295.865</v>
      </c>
      <c r="K17" s="44">
        <v>300</v>
      </c>
      <c r="L17" s="44">
        <v>30</v>
      </c>
    </row>
    <row r="18" spans="1:12" ht="41.25" customHeight="1">
      <c r="A18" s="72"/>
      <c r="B18" s="74"/>
      <c r="C18" s="26" t="s">
        <v>87</v>
      </c>
      <c r="D18" s="49">
        <f aca="true" t="shared" si="3" ref="D18:D30">G18+H18+I18</f>
        <v>865.698</v>
      </c>
      <c r="E18" s="31">
        <f t="shared" si="1"/>
        <v>861.563</v>
      </c>
      <c r="F18" s="44">
        <f>E18/D18*100</f>
        <v>99.52235075049268</v>
      </c>
      <c r="G18" s="44">
        <v>300</v>
      </c>
      <c r="H18" s="44">
        <v>300</v>
      </c>
      <c r="I18" s="31">
        <v>265.698</v>
      </c>
      <c r="J18" s="52">
        <v>295.865</v>
      </c>
      <c r="K18" s="44">
        <v>300</v>
      </c>
      <c r="L18" s="31">
        <v>265.698</v>
      </c>
    </row>
    <row r="19" spans="1:12" ht="41.25" customHeight="1">
      <c r="A19" s="71" t="s">
        <v>27</v>
      </c>
      <c r="B19" s="75" t="s">
        <v>126</v>
      </c>
      <c r="C19" s="26" t="s">
        <v>21</v>
      </c>
      <c r="D19" s="44">
        <f t="shared" si="3"/>
        <v>250</v>
      </c>
      <c r="E19" s="31">
        <f t="shared" si="1"/>
        <v>212.61700000000002</v>
      </c>
      <c r="F19" s="44">
        <f>E19/D19*100</f>
        <v>85.0468</v>
      </c>
      <c r="G19" s="44">
        <v>125</v>
      </c>
      <c r="H19" s="44">
        <v>125</v>
      </c>
      <c r="I19" s="31">
        <v>0</v>
      </c>
      <c r="J19" s="52">
        <v>87.617</v>
      </c>
      <c r="K19" s="44">
        <v>125</v>
      </c>
      <c r="L19" s="31">
        <v>0</v>
      </c>
    </row>
    <row r="20" spans="1:12" ht="48" customHeight="1">
      <c r="A20" s="72"/>
      <c r="B20" s="76"/>
      <c r="C20" s="26" t="s">
        <v>87</v>
      </c>
      <c r="D20" s="44">
        <f t="shared" si="3"/>
        <v>250</v>
      </c>
      <c r="E20" s="49">
        <f t="shared" si="1"/>
        <v>212.61700000000002</v>
      </c>
      <c r="F20" s="44">
        <f>E20/D20*100</f>
        <v>85.0468</v>
      </c>
      <c r="G20" s="44">
        <v>125</v>
      </c>
      <c r="H20" s="44">
        <v>125</v>
      </c>
      <c r="I20" s="31">
        <v>0</v>
      </c>
      <c r="J20" s="52">
        <v>87.617</v>
      </c>
      <c r="K20" s="44">
        <v>125</v>
      </c>
      <c r="L20" s="31">
        <v>0</v>
      </c>
    </row>
    <row r="21" spans="1:12" ht="31.5" customHeight="1">
      <c r="A21" s="71" t="s">
        <v>29</v>
      </c>
      <c r="B21" s="77" t="s">
        <v>30</v>
      </c>
      <c r="C21" s="26" t="s">
        <v>21</v>
      </c>
      <c r="D21" s="44">
        <f t="shared" si="3"/>
        <v>110</v>
      </c>
      <c r="E21" s="44">
        <f t="shared" si="1"/>
        <v>110</v>
      </c>
      <c r="F21" s="31">
        <f aca="true" t="shared" si="4" ref="F21:F36">E21/D21*100</f>
        <v>100</v>
      </c>
      <c r="G21" s="31">
        <v>0</v>
      </c>
      <c r="H21" s="31">
        <v>100</v>
      </c>
      <c r="I21" s="44">
        <v>10</v>
      </c>
      <c r="J21" s="31">
        <v>0</v>
      </c>
      <c r="K21" s="31">
        <v>100</v>
      </c>
      <c r="L21" s="44">
        <v>10</v>
      </c>
    </row>
    <row r="22" spans="1:12" ht="25.5">
      <c r="A22" s="72"/>
      <c r="B22" s="78"/>
      <c r="C22" s="26" t="s">
        <v>87</v>
      </c>
      <c r="D22" s="44">
        <f t="shared" si="3"/>
        <v>290</v>
      </c>
      <c r="E22" s="44">
        <f t="shared" si="1"/>
        <v>290</v>
      </c>
      <c r="F22" s="31">
        <f t="shared" si="4"/>
        <v>100</v>
      </c>
      <c r="G22" s="31">
        <v>0</v>
      </c>
      <c r="H22" s="31">
        <v>100</v>
      </c>
      <c r="I22" s="44">
        <v>190</v>
      </c>
      <c r="J22" s="31">
        <v>0</v>
      </c>
      <c r="K22" s="31">
        <v>100</v>
      </c>
      <c r="L22" s="44">
        <v>190</v>
      </c>
    </row>
    <row r="23" spans="1:12" ht="57" customHeight="1">
      <c r="A23" s="71" t="s">
        <v>58</v>
      </c>
      <c r="B23" s="75" t="s">
        <v>59</v>
      </c>
      <c r="C23" s="26" t="s">
        <v>21</v>
      </c>
      <c r="D23" s="44">
        <f t="shared" si="3"/>
        <v>5</v>
      </c>
      <c r="E23" s="44">
        <f t="shared" si="1"/>
        <v>5</v>
      </c>
      <c r="F23" s="31">
        <f t="shared" si="4"/>
        <v>100</v>
      </c>
      <c r="G23" s="31">
        <v>0</v>
      </c>
      <c r="H23" s="31">
        <v>0</v>
      </c>
      <c r="I23" s="44">
        <v>5</v>
      </c>
      <c r="J23" s="31">
        <v>0</v>
      </c>
      <c r="K23" s="31">
        <v>0</v>
      </c>
      <c r="L23" s="44">
        <v>5</v>
      </c>
    </row>
    <row r="24" spans="1:12" ht="25.5">
      <c r="A24" s="72"/>
      <c r="B24" s="76"/>
      <c r="C24" s="26" t="s">
        <v>87</v>
      </c>
      <c r="D24" s="44">
        <f t="shared" si="3"/>
        <v>95</v>
      </c>
      <c r="E24" s="44">
        <f t="shared" si="1"/>
        <v>95</v>
      </c>
      <c r="F24" s="31">
        <f t="shared" si="4"/>
        <v>100</v>
      </c>
      <c r="G24" s="31">
        <v>0</v>
      </c>
      <c r="H24" s="31">
        <v>0</v>
      </c>
      <c r="I24" s="44">
        <v>95</v>
      </c>
      <c r="J24" s="31">
        <v>0</v>
      </c>
      <c r="K24" s="31">
        <v>0</v>
      </c>
      <c r="L24" s="44">
        <v>95</v>
      </c>
    </row>
    <row r="25" spans="1:12" ht="50.25" customHeight="1">
      <c r="A25" s="71" t="s">
        <v>60</v>
      </c>
      <c r="B25" s="75" t="s">
        <v>61</v>
      </c>
      <c r="C25" s="26" t="s">
        <v>21</v>
      </c>
      <c r="D25" s="44">
        <f t="shared" si="3"/>
        <v>13</v>
      </c>
      <c r="E25" s="44">
        <f t="shared" si="1"/>
        <v>13</v>
      </c>
      <c r="F25" s="31">
        <f t="shared" si="4"/>
        <v>100</v>
      </c>
      <c r="G25" s="31">
        <v>0</v>
      </c>
      <c r="H25" s="31">
        <v>0</v>
      </c>
      <c r="I25" s="44">
        <v>13</v>
      </c>
      <c r="J25" s="31">
        <v>0</v>
      </c>
      <c r="K25" s="31">
        <v>0</v>
      </c>
      <c r="L25" s="44">
        <v>13</v>
      </c>
    </row>
    <row r="26" spans="1:12" ht="25.5">
      <c r="A26" s="72"/>
      <c r="B26" s="76"/>
      <c r="C26" s="26" t="s">
        <v>87</v>
      </c>
      <c r="D26" s="44">
        <f t="shared" si="3"/>
        <v>247</v>
      </c>
      <c r="E26" s="44">
        <f t="shared" si="1"/>
        <v>247</v>
      </c>
      <c r="F26" s="31">
        <f t="shared" si="4"/>
        <v>100</v>
      </c>
      <c r="G26" s="31">
        <v>0</v>
      </c>
      <c r="H26" s="31">
        <v>0</v>
      </c>
      <c r="I26" s="44">
        <v>247</v>
      </c>
      <c r="J26" s="31">
        <v>0</v>
      </c>
      <c r="K26" s="31">
        <v>0</v>
      </c>
      <c r="L26" s="44">
        <v>247</v>
      </c>
    </row>
    <row r="27" spans="1:12" ht="57" customHeight="1">
      <c r="A27" s="71" t="s">
        <v>62</v>
      </c>
      <c r="B27" s="75" t="s">
        <v>63</v>
      </c>
      <c r="C27" s="26" t="s">
        <v>21</v>
      </c>
      <c r="D27" s="44">
        <f t="shared" si="3"/>
        <v>3</v>
      </c>
      <c r="E27" s="44">
        <f t="shared" si="1"/>
        <v>3</v>
      </c>
      <c r="F27" s="31">
        <f t="shared" si="4"/>
        <v>100</v>
      </c>
      <c r="G27" s="31">
        <v>0</v>
      </c>
      <c r="H27" s="31">
        <v>0</v>
      </c>
      <c r="I27" s="44">
        <v>3</v>
      </c>
      <c r="J27" s="31">
        <v>0</v>
      </c>
      <c r="K27" s="31">
        <v>0</v>
      </c>
      <c r="L27" s="44">
        <v>3</v>
      </c>
    </row>
    <row r="28" spans="1:12" ht="25.5">
      <c r="A28" s="72"/>
      <c r="B28" s="76"/>
      <c r="C28" s="26" t="s">
        <v>87</v>
      </c>
      <c r="D28" s="44">
        <f t="shared" si="3"/>
        <v>57</v>
      </c>
      <c r="E28" s="44">
        <f t="shared" si="1"/>
        <v>57</v>
      </c>
      <c r="F28" s="31">
        <f t="shared" si="4"/>
        <v>100</v>
      </c>
      <c r="G28" s="31">
        <v>0</v>
      </c>
      <c r="H28" s="31">
        <v>0</v>
      </c>
      <c r="I28" s="44">
        <v>57</v>
      </c>
      <c r="J28" s="31">
        <v>0</v>
      </c>
      <c r="K28" s="31">
        <v>0</v>
      </c>
      <c r="L28" s="44">
        <v>57</v>
      </c>
    </row>
    <row r="29" spans="1:12" ht="45" customHeight="1">
      <c r="A29" s="71" t="s">
        <v>64</v>
      </c>
      <c r="B29" s="77" t="s">
        <v>65</v>
      </c>
      <c r="C29" s="26" t="s">
        <v>21</v>
      </c>
      <c r="D29" s="44">
        <f t="shared" si="3"/>
        <v>15</v>
      </c>
      <c r="E29" s="44">
        <f t="shared" si="1"/>
        <v>15</v>
      </c>
      <c r="F29" s="31">
        <f t="shared" si="4"/>
        <v>100</v>
      </c>
      <c r="G29" s="31">
        <v>0</v>
      </c>
      <c r="H29" s="31">
        <v>0</v>
      </c>
      <c r="I29" s="44">
        <v>15</v>
      </c>
      <c r="J29" s="31">
        <v>0</v>
      </c>
      <c r="K29" s="31">
        <v>0</v>
      </c>
      <c r="L29" s="44">
        <v>15</v>
      </c>
    </row>
    <row r="30" spans="1:12" ht="25.5">
      <c r="A30" s="72"/>
      <c r="B30" s="78"/>
      <c r="C30" s="26" t="s">
        <v>87</v>
      </c>
      <c r="D30" s="44">
        <f t="shared" si="3"/>
        <v>285</v>
      </c>
      <c r="E30" s="44">
        <f t="shared" si="1"/>
        <v>285</v>
      </c>
      <c r="F30" s="31">
        <f t="shared" si="4"/>
        <v>100</v>
      </c>
      <c r="G30" s="31">
        <v>0</v>
      </c>
      <c r="H30" s="31">
        <v>0</v>
      </c>
      <c r="I30" s="44">
        <v>285</v>
      </c>
      <c r="J30" s="31">
        <v>0</v>
      </c>
      <c r="K30" s="31">
        <v>0</v>
      </c>
      <c r="L30" s="44">
        <v>285</v>
      </c>
    </row>
    <row r="31" spans="1:12" ht="12.75">
      <c r="A31" s="79"/>
      <c r="B31" s="29" t="s">
        <v>66</v>
      </c>
      <c r="C31" s="29" t="s">
        <v>19</v>
      </c>
      <c r="D31" s="46">
        <f>D32+D33</f>
        <v>3115.698</v>
      </c>
      <c r="E31" s="50">
        <f>E32+E33</f>
        <v>3032.6620000000003</v>
      </c>
      <c r="F31" s="47">
        <f t="shared" si="4"/>
        <v>97.33491500138976</v>
      </c>
      <c r="G31" s="46">
        <f aca="true" t="shared" si="5" ref="G31:L31">G32+G33</f>
        <v>850</v>
      </c>
      <c r="H31" s="46">
        <f t="shared" si="5"/>
        <v>1050</v>
      </c>
      <c r="I31" s="46">
        <f t="shared" si="5"/>
        <v>1215.6979999999999</v>
      </c>
      <c r="J31" s="46">
        <f t="shared" si="5"/>
        <v>766.964</v>
      </c>
      <c r="K31" s="46">
        <f t="shared" si="5"/>
        <v>1050</v>
      </c>
      <c r="L31" s="46">
        <f t="shared" si="5"/>
        <v>1215.6979999999999</v>
      </c>
    </row>
    <row r="32" spans="1:12" ht="25.5">
      <c r="A32" s="80"/>
      <c r="B32" s="29"/>
      <c r="C32" s="29" t="s">
        <v>21</v>
      </c>
      <c r="D32" s="46">
        <f>D17+D19+D21+D23+D25+D27+D29</f>
        <v>1026</v>
      </c>
      <c r="E32" s="46">
        <f>E17+E19+E21+E23+E25+E27+E29</f>
        <v>984.482</v>
      </c>
      <c r="F32" s="47">
        <f t="shared" si="4"/>
        <v>95.95341130604288</v>
      </c>
      <c r="G32" s="47">
        <f aca="true" t="shared" si="6" ref="G32:L33">G17+G19+G21+G23+G25+G27+G29</f>
        <v>425</v>
      </c>
      <c r="H32" s="47">
        <f t="shared" si="6"/>
        <v>525</v>
      </c>
      <c r="I32" s="45">
        <f t="shared" si="6"/>
        <v>76</v>
      </c>
      <c r="J32" s="50">
        <f t="shared" si="6"/>
        <v>383.482</v>
      </c>
      <c r="K32" s="45">
        <f t="shared" si="6"/>
        <v>525</v>
      </c>
      <c r="L32" s="45">
        <f t="shared" si="6"/>
        <v>76</v>
      </c>
    </row>
    <row r="33" spans="1:12" ht="25.5">
      <c r="A33" s="81"/>
      <c r="B33" s="29"/>
      <c r="C33" s="29" t="s">
        <v>87</v>
      </c>
      <c r="D33" s="46">
        <f>D18+D20+D22+D24+D26+D28+D30</f>
        <v>2089.698</v>
      </c>
      <c r="E33" s="50">
        <f>E18+E20+E22+E24+E26+E28+E30</f>
        <v>2048.1800000000003</v>
      </c>
      <c r="F33" s="47">
        <f t="shared" si="4"/>
        <v>98.01320573594847</v>
      </c>
      <c r="G33" s="47">
        <f t="shared" si="6"/>
        <v>425</v>
      </c>
      <c r="H33" s="47">
        <f t="shared" si="6"/>
        <v>525</v>
      </c>
      <c r="I33" s="46">
        <f t="shared" si="6"/>
        <v>1139.6979999999999</v>
      </c>
      <c r="J33" s="46">
        <f t="shared" si="6"/>
        <v>383.482</v>
      </c>
      <c r="K33" s="46">
        <f t="shared" si="6"/>
        <v>525</v>
      </c>
      <c r="L33" s="46">
        <f t="shared" si="6"/>
        <v>1139.6979999999999</v>
      </c>
    </row>
    <row r="34" spans="1:12" ht="24" customHeight="1">
      <c r="A34" s="66" t="s">
        <v>31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54.75" customHeight="1">
      <c r="A35" s="71" t="s">
        <v>32</v>
      </c>
      <c r="B35" s="77" t="s">
        <v>33</v>
      </c>
      <c r="C35" s="26" t="s">
        <v>21</v>
      </c>
      <c r="D35" s="44">
        <f>G35+H35+I35</f>
        <v>215</v>
      </c>
      <c r="E35" s="49">
        <f>J35+K35+L35</f>
        <v>215.024</v>
      </c>
      <c r="F35" s="44">
        <f t="shared" si="4"/>
        <v>100.01116279069768</v>
      </c>
      <c r="G35" s="44">
        <v>140</v>
      </c>
      <c r="H35" s="44">
        <v>65</v>
      </c>
      <c r="I35" s="31">
        <v>10</v>
      </c>
      <c r="J35" s="52">
        <v>140.024</v>
      </c>
      <c r="K35" s="44">
        <v>65</v>
      </c>
      <c r="L35" s="31">
        <v>10</v>
      </c>
    </row>
    <row r="36" spans="1:12" ht="77.25" customHeight="1">
      <c r="A36" s="72"/>
      <c r="B36" s="78"/>
      <c r="C36" s="26" t="s">
        <v>87</v>
      </c>
      <c r="D36" s="49">
        <f>G36+H36+I36</f>
        <v>363.61699999999996</v>
      </c>
      <c r="E36" s="49">
        <f>J36+K36+L36</f>
        <v>306.629</v>
      </c>
      <c r="F36" s="48">
        <f t="shared" si="4"/>
        <v>84.32746543753457</v>
      </c>
      <c r="G36" s="48">
        <v>140</v>
      </c>
      <c r="H36" s="49">
        <v>33.617</v>
      </c>
      <c r="I36" s="31">
        <v>190</v>
      </c>
      <c r="J36" s="52">
        <v>83.012</v>
      </c>
      <c r="K36" s="49">
        <v>33.617</v>
      </c>
      <c r="L36" s="31">
        <v>190</v>
      </c>
    </row>
    <row r="37" spans="1:12" ht="12.75">
      <c r="A37" s="79"/>
      <c r="B37" s="29" t="s">
        <v>68</v>
      </c>
      <c r="C37" s="29" t="s">
        <v>19</v>
      </c>
      <c r="D37" s="46">
        <f>D38+D39</f>
        <v>578.617</v>
      </c>
      <c r="E37" s="46">
        <f>E38+E39</f>
        <v>521.653</v>
      </c>
      <c r="F37" s="45">
        <f>E37/D37*100</f>
        <v>90.15514580456502</v>
      </c>
      <c r="G37" s="50">
        <f aca="true" t="shared" si="7" ref="G37:L37">G38+G39</f>
        <v>280</v>
      </c>
      <c r="H37" s="50">
        <f t="shared" si="7"/>
        <v>98.61699999999999</v>
      </c>
      <c r="I37" s="45">
        <f t="shared" si="7"/>
        <v>200</v>
      </c>
      <c r="J37" s="50">
        <f t="shared" si="7"/>
        <v>223.036</v>
      </c>
      <c r="K37" s="50">
        <f t="shared" si="7"/>
        <v>98.61699999999999</v>
      </c>
      <c r="L37" s="45">
        <f t="shared" si="7"/>
        <v>200</v>
      </c>
    </row>
    <row r="38" spans="1:12" ht="25.5">
      <c r="A38" s="80"/>
      <c r="B38" s="29"/>
      <c r="C38" s="29" t="s">
        <v>21</v>
      </c>
      <c r="D38" s="45">
        <f>D35</f>
        <v>215</v>
      </c>
      <c r="E38" s="46">
        <f>E35</f>
        <v>215.024</v>
      </c>
      <c r="F38" s="45">
        <f>E38/D38*100</f>
        <v>100.01116279069768</v>
      </c>
      <c r="G38" s="47">
        <f aca="true" t="shared" si="8" ref="G38:L39">G35</f>
        <v>140</v>
      </c>
      <c r="H38" s="47">
        <f t="shared" si="8"/>
        <v>65</v>
      </c>
      <c r="I38" s="45">
        <f t="shared" si="8"/>
        <v>10</v>
      </c>
      <c r="J38" s="47">
        <f t="shared" si="8"/>
        <v>140.024</v>
      </c>
      <c r="K38" s="47">
        <f t="shared" si="8"/>
        <v>65</v>
      </c>
      <c r="L38" s="45">
        <f t="shared" si="8"/>
        <v>10</v>
      </c>
    </row>
    <row r="39" spans="1:12" ht="25.5">
      <c r="A39" s="81"/>
      <c r="B39" s="29"/>
      <c r="C39" s="29" t="s">
        <v>87</v>
      </c>
      <c r="D39" s="46">
        <f>D36</f>
        <v>363.61699999999996</v>
      </c>
      <c r="E39" s="46">
        <f>E36</f>
        <v>306.629</v>
      </c>
      <c r="F39" s="45">
        <f>E39/D39*100</f>
        <v>84.32746543753457</v>
      </c>
      <c r="G39" s="50">
        <f t="shared" si="8"/>
        <v>140</v>
      </c>
      <c r="H39" s="50">
        <f t="shared" si="8"/>
        <v>33.617</v>
      </c>
      <c r="I39" s="45">
        <f t="shared" si="8"/>
        <v>190</v>
      </c>
      <c r="J39" s="50">
        <f t="shared" si="8"/>
        <v>83.012</v>
      </c>
      <c r="K39" s="50">
        <f t="shared" si="8"/>
        <v>33.617</v>
      </c>
      <c r="L39" s="45">
        <f t="shared" si="8"/>
        <v>190</v>
      </c>
    </row>
    <row r="40" spans="1:12" ht="21" customHeight="1">
      <c r="A40" s="66" t="s">
        <v>69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74.25" customHeight="1">
      <c r="A41" s="71" t="s">
        <v>37</v>
      </c>
      <c r="B41" s="77" t="s">
        <v>70</v>
      </c>
      <c r="C41" s="26" t="s">
        <v>21</v>
      </c>
      <c r="D41" s="49">
        <f>G41+H41+I41</f>
        <v>319</v>
      </c>
      <c r="E41" s="49">
        <f>J41+K41+L41</f>
        <v>161</v>
      </c>
      <c r="F41" s="44">
        <f>E41/D41*100</f>
        <v>50.470219435736674</v>
      </c>
      <c r="G41" s="44">
        <v>250</v>
      </c>
      <c r="H41" s="44">
        <v>65</v>
      </c>
      <c r="I41" s="44">
        <v>4</v>
      </c>
      <c r="J41" s="44">
        <v>92</v>
      </c>
      <c r="K41" s="44">
        <v>65</v>
      </c>
      <c r="L41" s="44">
        <v>4</v>
      </c>
    </row>
    <row r="42" spans="1:12" ht="25.5" customHeight="1">
      <c r="A42" s="72"/>
      <c r="B42" s="78"/>
      <c r="C42" s="26" t="s">
        <v>87</v>
      </c>
      <c r="D42" s="49">
        <f>G42+H42+I42</f>
        <v>378.075</v>
      </c>
      <c r="E42" s="49">
        <f>J42+K42+L42</f>
        <v>220.102</v>
      </c>
      <c r="F42" s="44">
        <f>E42/D42*100</f>
        <v>58.21649143688422</v>
      </c>
      <c r="G42" s="44">
        <v>250</v>
      </c>
      <c r="H42" s="49">
        <v>52.075</v>
      </c>
      <c r="I42" s="44">
        <v>76</v>
      </c>
      <c r="J42" s="44">
        <v>92</v>
      </c>
      <c r="K42" s="49">
        <v>52.102</v>
      </c>
      <c r="L42" s="44">
        <v>76</v>
      </c>
    </row>
    <row r="43" spans="1:12" ht="12.75">
      <c r="A43" s="79"/>
      <c r="B43" s="29" t="s">
        <v>71</v>
      </c>
      <c r="C43" s="29" t="s">
        <v>19</v>
      </c>
      <c r="D43" s="46">
        <f>D44+D45</f>
        <v>697.075</v>
      </c>
      <c r="E43" s="46">
        <f>E44+E45</f>
        <v>381.102</v>
      </c>
      <c r="F43" s="45">
        <f>E43/D43*100</f>
        <v>54.67159200946813</v>
      </c>
      <c r="G43" s="50">
        <f aca="true" t="shared" si="9" ref="G43:L43">G44+G45</f>
        <v>500</v>
      </c>
      <c r="H43" s="50">
        <f t="shared" si="9"/>
        <v>117.075</v>
      </c>
      <c r="I43" s="45">
        <f t="shared" si="9"/>
        <v>80</v>
      </c>
      <c r="J43" s="50">
        <f t="shared" si="9"/>
        <v>184</v>
      </c>
      <c r="K43" s="50">
        <f t="shared" si="9"/>
        <v>117.102</v>
      </c>
      <c r="L43" s="45">
        <f t="shared" si="9"/>
        <v>80</v>
      </c>
    </row>
    <row r="44" spans="1:12" ht="25.5">
      <c r="A44" s="80"/>
      <c r="B44" s="29"/>
      <c r="C44" s="29" t="s">
        <v>21</v>
      </c>
      <c r="D44" s="45">
        <f>D41</f>
        <v>319</v>
      </c>
      <c r="E44" s="45">
        <f>E41</f>
        <v>161</v>
      </c>
      <c r="F44" s="45">
        <f>E44/D44*100</f>
        <v>50.470219435736674</v>
      </c>
      <c r="G44" s="45">
        <f aca="true" t="shared" si="10" ref="G44:L45">G41</f>
        <v>250</v>
      </c>
      <c r="H44" s="45">
        <f t="shared" si="10"/>
        <v>65</v>
      </c>
      <c r="I44" s="45">
        <f t="shared" si="10"/>
        <v>4</v>
      </c>
      <c r="J44" s="45">
        <f t="shared" si="10"/>
        <v>92</v>
      </c>
      <c r="K44" s="45">
        <f t="shared" si="10"/>
        <v>65</v>
      </c>
      <c r="L44" s="45">
        <f t="shared" si="10"/>
        <v>4</v>
      </c>
    </row>
    <row r="45" spans="1:12" ht="25.5">
      <c r="A45" s="81"/>
      <c r="B45" s="29"/>
      <c r="C45" s="29" t="s">
        <v>87</v>
      </c>
      <c r="D45" s="46">
        <f>D42</f>
        <v>378.075</v>
      </c>
      <c r="E45" s="46">
        <f>E42</f>
        <v>220.102</v>
      </c>
      <c r="F45" s="45">
        <f>E45/D45*100</f>
        <v>58.21649143688422</v>
      </c>
      <c r="G45" s="50">
        <f t="shared" si="10"/>
        <v>250</v>
      </c>
      <c r="H45" s="50">
        <f t="shared" si="10"/>
        <v>52.075</v>
      </c>
      <c r="I45" s="45">
        <f t="shared" si="10"/>
        <v>76</v>
      </c>
      <c r="J45" s="50">
        <f t="shared" si="10"/>
        <v>92</v>
      </c>
      <c r="K45" s="50">
        <f t="shared" si="10"/>
        <v>52.102</v>
      </c>
      <c r="L45" s="45">
        <f t="shared" si="10"/>
        <v>76</v>
      </c>
    </row>
    <row r="46" spans="1:12" ht="31.5" customHeight="1">
      <c r="A46" s="69" t="s">
        <v>89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26" customHeight="1">
      <c r="A47" s="71" t="s">
        <v>43</v>
      </c>
      <c r="B47" s="82" t="s">
        <v>74</v>
      </c>
      <c r="C47" s="26" t="s">
        <v>21</v>
      </c>
      <c r="D47" s="44">
        <f>G47+H47+I47</f>
        <v>200</v>
      </c>
      <c r="E47" s="44">
        <f>J47+K47+L47</f>
        <v>200</v>
      </c>
      <c r="F47" s="31">
        <f aca="true" t="shared" si="11" ref="F47:F52">E47/D47*100</f>
        <v>100</v>
      </c>
      <c r="G47" s="31">
        <v>0</v>
      </c>
      <c r="H47" s="44">
        <v>180</v>
      </c>
      <c r="I47" s="44">
        <v>20</v>
      </c>
      <c r="J47" s="31">
        <v>0</v>
      </c>
      <c r="K47" s="31">
        <v>180</v>
      </c>
      <c r="L47" s="44">
        <v>20</v>
      </c>
    </row>
    <row r="48" spans="1:12" ht="25.5">
      <c r="A48" s="72"/>
      <c r="B48" s="83"/>
      <c r="C48" s="26" t="s">
        <v>87</v>
      </c>
      <c r="D48" s="49">
        <f>G48+H48+I48</f>
        <v>554.39</v>
      </c>
      <c r="E48" s="49">
        <f>J48+K48+L48</f>
        <v>554.363</v>
      </c>
      <c r="F48" s="44">
        <f t="shared" si="11"/>
        <v>99.99512978228324</v>
      </c>
      <c r="G48" s="44">
        <v>0</v>
      </c>
      <c r="H48" s="44">
        <v>180</v>
      </c>
      <c r="I48" s="31">
        <v>374.39</v>
      </c>
      <c r="J48" s="44">
        <v>0</v>
      </c>
      <c r="K48" s="49">
        <v>179.973</v>
      </c>
      <c r="L48" s="31">
        <v>374.39</v>
      </c>
    </row>
    <row r="49" spans="1:12" ht="12.75">
      <c r="A49" s="71"/>
      <c r="B49" s="85" t="s">
        <v>76</v>
      </c>
      <c r="C49" s="9" t="s">
        <v>19</v>
      </c>
      <c r="D49" s="46">
        <f>D50+D51</f>
        <v>754.39</v>
      </c>
      <c r="E49" s="46">
        <f>E50+E51</f>
        <v>754.363</v>
      </c>
      <c r="F49" s="51">
        <f t="shared" si="11"/>
        <v>99.99642094937633</v>
      </c>
      <c r="G49" s="51">
        <v>0</v>
      </c>
      <c r="H49" s="45">
        <f>H50+H51</f>
        <v>360</v>
      </c>
      <c r="I49" s="46">
        <f>I50+I51</f>
        <v>394.39</v>
      </c>
      <c r="J49" s="51">
        <v>0</v>
      </c>
      <c r="K49" s="50">
        <f>K50+K51</f>
        <v>359.973</v>
      </c>
      <c r="L49" s="46">
        <f>L50+L51</f>
        <v>394.39</v>
      </c>
    </row>
    <row r="50" spans="1:12" ht="25.5">
      <c r="A50" s="84"/>
      <c r="B50" s="86"/>
      <c r="C50" s="29" t="s">
        <v>21</v>
      </c>
      <c r="D50" s="45">
        <v>200</v>
      </c>
      <c r="E50" s="45">
        <v>200</v>
      </c>
      <c r="F50" s="46">
        <f t="shared" si="11"/>
        <v>100</v>
      </c>
      <c r="G50" s="46">
        <v>0</v>
      </c>
      <c r="H50" s="45">
        <v>180</v>
      </c>
      <c r="I50" s="45">
        <v>20</v>
      </c>
      <c r="J50" s="46">
        <v>0</v>
      </c>
      <c r="K50" s="47">
        <f>K47</f>
        <v>180</v>
      </c>
      <c r="L50" s="45">
        <v>20</v>
      </c>
    </row>
    <row r="51" spans="1:12" ht="25.5">
      <c r="A51" s="72"/>
      <c r="B51" s="87"/>
      <c r="C51" s="29" t="s">
        <v>87</v>
      </c>
      <c r="D51" s="46">
        <v>554.39</v>
      </c>
      <c r="E51" s="46">
        <v>554.363</v>
      </c>
      <c r="F51" s="51">
        <f t="shared" si="11"/>
        <v>99.99512978228324</v>
      </c>
      <c r="G51" s="51">
        <v>0</v>
      </c>
      <c r="H51" s="45">
        <v>180</v>
      </c>
      <c r="I51" s="46">
        <v>374.39</v>
      </c>
      <c r="J51" s="51">
        <v>0</v>
      </c>
      <c r="K51" s="50">
        <f>K48</f>
        <v>179.973</v>
      </c>
      <c r="L51" s="46">
        <v>374.39</v>
      </c>
    </row>
    <row r="52" spans="1:12" ht="12.75">
      <c r="A52" s="28"/>
      <c r="B52" s="29" t="s">
        <v>77</v>
      </c>
      <c r="C52" s="29" t="s">
        <v>19</v>
      </c>
      <c r="D52" s="46">
        <f>D54+D55</f>
        <v>5499.152</v>
      </c>
      <c r="E52" s="46">
        <f>E54+E55</f>
        <v>5043.152</v>
      </c>
      <c r="F52" s="51">
        <f t="shared" si="11"/>
        <v>91.70781240453073</v>
      </c>
      <c r="G52" s="46">
        <f aca="true" t="shared" si="12" ref="G52:L52">G54+G55</f>
        <v>1630</v>
      </c>
      <c r="H52" s="46">
        <f t="shared" si="12"/>
        <v>1645.692</v>
      </c>
      <c r="I52" s="46">
        <f t="shared" si="12"/>
        <v>2223.46</v>
      </c>
      <c r="J52" s="50">
        <f t="shared" si="12"/>
        <v>1174</v>
      </c>
      <c r="K52" s="50">
        <f t="shared" si="12"/>
        <v>1645.692</v>
      </c>
      <c r="L52" s="46">
        <f t="shared" si="12"/>
        <v>2223.46</v>
      </c>
    </row>
    <row r="53" spans="1:12" ht="12.75">
      <c r="A53" s="28"/>
      <c r="B53" s="29" t="s">
        <v>78</v>
      </c>
      <c r="C53" s="29"/>
      <c r="D53" s="9"/>
      <c r="E53" s="9"/>
      <c r="F53" s="9"/>
      <c r="G53" s="9"/>
      <c r="H53" s="9"/>
      <c r="I53" s="9"/>
      <c r="J53" s="9"/>
      <c r="K53" s="9"/>
      <c r="L53" s="9"/>
    </row>
    <row r="54" spans="1:12" ht="25.5">
      <c r="A54" s="28"/>
      <c r="B54" s="29" t="s">
        <v>79</v>
      </c>
      <c r="C54" s="29" t="s">
        <v>21</v>
      </c>
      <c r="D54" s="47">
        <f>D14+D32+D38+D44+D50</f>
        <v>1790</v>
      </c>
      <c r="E54" s="50">
        <f>E14+E32+E38+E44+E50</f>
        <v>1590.5059999999999</v>
      </c>
      <c r="F54" s="51">
        <f>E54/D54*100</f>
        <v>88.85508379888267</v>
      </c>
      <c r="G54" s="45">
        <f aca="true" t="shared" si="13" ref="G54:L55">G14+G32+G38+G44+G50</f>
        <v>815</v>
      </c>
      <c r="H54" s="46">
        <f t="shared" si="13"/>
        <v>845</v>
      </c>
      <c r="I54" s="46">
        <f t="shared" si="13"/>
        <v>130</v>
      </c>
      <c r="J54" s="53">
        <f t="shared" si="13"/>
        <v>615.5060000000001</v>
      </c>
      <c r="K54" s="46">
        <f t="shared" si="13"/>
        <v>845</v>
      </c>
      <c r="L54" s="46">
        <f t="shared" si="13"/>
        <v>130</v>
      </c>
    </row>
    <row r="55" spans="1:12" ht="25.5">
      <c r="A55" s="28"/>
      <c r="B55" s="29" t="s">
        <v>80</v>
      </c>
      <c r="C55" s="29" t="s">
        <v>87</v>
      </c>
      <c r="D55" s="46">
        <f>D15+D33+D39+D45+D51</f>
        <v>3709.1519999999996</v>
      </c>
      <c r="E55" s="50">
        <f>E15+E33+E39+E45+E51</f>
        <v>3452.6459999999997</v>
      </c>
      <c r="F55" s="51">
        <f>E55/D55*100</f>
        <v>93.08451096099594</v>
      </c>
      <c r="G55" s="45">
        <f t="shared" si="13"/>
        <v>815</v>
      </c>
      <c r="H55" s="46">
        <f t="shared" si="13"/>
        <v>800.692</v>
      </c>
      <c r="I55" s="46">
        <f t="shared" si="13"/>
        <v>2093.46</v>
      </c>
      <c r="J55" s="53">
        <f t="shared" si="13"/>
        <v>558.494</v>
      </c>
      <c r="K55" s="46">
        <f t="shared" si="13"/>
        <v>800.692</v>
      </c>
      <c r="L55" s="46">
        <f t="shared" si="13"/>
        <v>2093.46</v>
      </c>
    </row>
  </sheetData>
  <sheetProtection/>
  <mergeCells count="41">
    <mergeCell ref="A47:A48"/>
    <mergeCell ref="B47:B48"/>
    <mergeCell ref="A49:A51"/>
    <mergeCell ref="B49:B51"/>
    <mergeCell ref="A46:L46"/>
    <mergeCell ref="A37:A39"/>
    <mergeCell ref="A41:A42"/>
    <mergeCell ref="B41:B42"/>
    <mergeCell ref="A43:A45"/>
    <mergeCell ref="A40:L40"/>
    <mergeCell ref="A29:A30"/>
    <mergeCell ref="B29:B30"/>
    <mergeCell ref="A31:A33"/>
    <mergeCell ref="A35:A36"/>
    <mergeCell ref="B35:B36"/>
    <mergeCell ref="A34:L34"/>
    <mergeCell ref="A25:A26"/>
    <mergeCell ref="B25:B26"/>
    <mergeCell ref="A27:A28"/>
    <mergeCell ref="B27:B28"/>
    <mergeCell ref="A21:A22"/>
    <mergeCell ref="B21:B22"/>
    <mergeCell ref="A23:A24"/>
    <mergeCell ref="B23:B24"/>
    <mergeCell ref="A16:L16"/>
    <mergeCell ref="A17:A18"/>
    <mergeCell ref="B17:B18"/>
    <mergeCell ref="A19:A20"/>
    <mergeCell ref="B19:B20"/>
    <mergeCell ref="A8:L8"/>
    <mergeCell ref="A9:A10"/>
    <mergeCell ref="B9:B10"/>
    <mergeCell ref="A11:A12"/>
    <mergeCell ref="B11:B12"/>
    <mergeCell ref="A3:L3"/>
    <mergeCell ref="A5:A6"/>
    <mergeCell ref="B5:B6"/>
    <mergeCell ref="C5:C6"/>
    <mergeCell ref="D5:F5"/>
    <mergeCell ref="G5:I5"/>
    <mergeCell ref="J5:L5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60" zoomScaleNormal="160" workbookViewId="0" topLeftCell="A70">
      <selection activeCell="F70" sqref="F70"/>
    </sheetView>
  </sheetViews>
  <sheetFormatPr defaultColWidth="9.140625" defaultRowHeight="15"/>
  <cols>
    <col min="1" max="1" width="4.7109375" style="6" customWidth="1"/>
    <col min="2" max="2" width="29.421875" style="7" customWidth="1"/>
    <col min="3" max="3" width="11.140625" style="6" customWidth="1"/>
    <col min="4" max="4" width="9.00390625" style="6" customWidth="1"/>
    <col min="5" max="5" width="8.421875" style="6" customWidth="1"/>
    <col min="6" max="6" width="9.00390625" style="6" customWidth="1"/>
    <col min="7" max="7" width="11.00390625" style="6" customWidth="1"/>
    <col min="8" max="8" width="8.140625" style="6" customWidth="1"/>
    <col min="9" max="9" width="9.7109375" style="6" customWidth="1"/>
    <col min="10" max="10" width="40.421875" style="7" customWidth="1"/>
    <col min="11" max="16384" width="9.140625" style="6" customWidth="1"/>
  </cols>
  <sheetData>
    <row r="1" spans="8:10" ht="42" customHeight="1">
      <c r="H1" s="98" t="s">
        <v>93</v>
      </c>
      <c r="I1" s="99"/>
      <c r="J1" s="99"/>
    </row>
    <row r="2" spans="8:10" ht="15.75" customHeight="1">
      <c r="H2" s="13"/>
      <c r="I2" s="14"/>
      <c r="J2" s="25"/>
    </row>
    <row r="3" spans="1:10" ht="30" customHeight="1">
      <c r="A3" s="63" t="s">
        <v>92</v>
      </c>
      <c r="B3" s="63"/>
      <c r="C3" s="63"/>
      <c r="D3" s="63"/>
      <c r="E3" s="63"/>
      <c r="F3" s="63"/>
      <c r="G3" s="63"/>
      <c r="H3" s="63"/>
      <c r="I3" s="63"/>
      <c r="J3" s="63"/>
    </row>
    <row r="4" spans="2:10" s="20" customFormat="1" ht="12.75">
      <c r="B4" s="21"/>
      <c r="J4" s="21"/>
    </row>
    <row r="5" spans="1:10" ht="39.75" customHeight="1">
      <c r="A5" s="90" t="s">
        <v>2</v>
      </c>
      <c r="B5" s="90" t="s">
        <v>81</v>
      </c>
      <c r="C5" s="90" t="s">
        <v>82</v>
      </c>
      <c r="D5" s="90" t="s">
        <v>83</v>
      </c>
      <c r="E5" s="90"/>
      <c r="F5" s="90"/>
      <c r="G5" s="100" t="s">
        <v>85</v>
      </c>
      <c r="H5" s="100"/>
      <c r="I5" s="100"/>
      <c r="J5" s="100" t="s">
        <v>113</v>
      </c>
    </row>
    <row r="6" spans="1:10" ht="49.5" customHeight="1">
      <c r="A6" s="90"/>
      <c r="B6" s="90"/>
      <c r="C6" s="90"/>
      <c r="D6" s="27" t="s">
        <v>1</v>
      </c>
      <c r="E6" s="27" t="s">
        <v>84</v>
      </c>
      <c r="F6" s="27" t="s">
        <v>129</v>
      </c>
      <c r="G6" s="27" t="s">
        <v>1</v>
      </c>
      <c r="H6" s="27" t="s">
        <v>84</v>
      </c>
      <c r="I6" s="27" t="s">
        <v>130</v>
      </c>
      <c r="J6" s="100"/>
    </row>
    <row r="7" spans="1:10" ht="32.25" customHeight="1">
      <c r="A7" s="93" t="s">
        <v>86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92.25" customHeight="1">
      <c r="A8" s="11" t="s">
        <v>5</v>
      </c>
      <c r="B8" s="12" t="s">
        <v>6</v>
      </c>
      <c r="C8" s="39" t="s">
        <v>88</v>
      </c>
      <c r="D8" s="40"/>
      <c r="E8" s="40"/>
      <c r="F8" s="40"/>
      <c r="G8" s="40"/>
      <c r="H8" s="40"/>
      <c r="I8" s="40"/>
      <c r="J8" s="58" t="s">
        <v>94</v>
      </c>
    </row>
    <row r="9" spans="1:10" ht="114.75">
      <c r="A9" s="11" t="s">
        <v>7</v>
      </c>
      <c r="B9" s="12" t="s">
        <v>8</v>
      </c>
      <c r="C9" s="39" t="s">
        <v>88</v>
      </c>
      <c r="D9" s="40"/>
      <c r="E9" s="40"/>
      <c r="F9" s="40"/>
      <c r="G9" s="40"/>
      <c r="H9" s="40"/>
      <c r="I9" s="58"/>
      <c r="J9" s="58" t="s">
        <v>95</v>
      </c>
    </row>
    <row r="10" spans="1:10" ht="89.25">
      <c r="A10" s="11" t="s">
        <v>9</v>
      </c>
      <c r="B10" s="12" t="s">
        <v>10</v>
      </c>
      <c r="C10" s="39" t="s">
        <v>88</v>
      </c>
      <c r="D10" s="40"/>
      <c r="E10" s="40"/>
      <c r="F10" s="40"/>
      <c r="G10" s="40"/>
      <c r="H10" s="40"/>
      <c r="I10" s="40"/>
      <c r="J10" s="12" t="s">
        <v>96</v>
      </c>
    </row>
    <row r="11" spans="1:10" ht="204">
      <c r="A11" s="11" t="s">
        <v>11</v>
      </c>
      <c r="B11" s="12" t="s">
        <v>12</v>
      </c>
      <c r="C11" s="12" t="s">
        <v>88</v>
      </c>
      <c r="D11" s="5"/>
      <c r="E11" s="5"/>
      <c r="F11" s="5"/>
      <c r="G11" s="5"/>
      <c r="H11" s="5"/>
      <c r="I11" s="5"/>
      <c r="J11" s="58" t="s">
        <v>109</v>
      </c>
    </row>
    <row r="12" spans="1:10" ht="117" customHeight="1">
      <c r="A12" s="11" t="s">
        <v>13</v>
      </c>
      <c r="B12" s="12" t="s">
        <v>14</v>
      </c>
      <c r="C12" s="26" t="s">
        <v>88</v>
      </c>
      <c r="D12" s="5"/>
      <c r="E12" s="5"/>
      <c r="F12" s="5"/>
      <c r="G12" s="5"/>
      <c r="H12" s="5"/>
      <c r="I12" s="5"/>
      <c r="J12" s="58" t="s">
        <v>97</v>
      </c>
    </row>
    <row r="13" spans="1:10" ht="96.75" customHeight="1">
      <c r="A13" s="11" t="s">
        <v>15</v>
      </c>
      <c r="B13" s="12" t="s">
        <v>45</v>
      </c>
      <c r="C13" s="26" t="s">
        <v>88</v>
      </c>
      <c r="D13" s="5"/>
      <c r="E13" s="5"/>
      <c r="F13" s="5"/>
      <c r="G13" s="5"/>
      <c r="H13" s="5"/>
      <c r="I13" s="5"/>
      <c r="J13" s="57" t="s">
        <v>107</v>
      </c>
    </row>
    <row r="14" spans="1:10" ht="174" customHeight="1">
      <c r="A14" s="11" t="s">
        <v>16</v>
      </c>
      <c r="B14" s="12" t="s">
        <v>46</v>
      </c>
      <c r="C14" s="12" t="s">
        <v>88</v>
      </c>
      <c r="D14" s="5"/>
      <c r="E14" s="5"/>
      <c r="F14" s="5"/>
      <c r="G14" s="5"/>
      <c r="H14" s="5"/>
      <c r="I14" s="5"/>
      <c r="J14" s="59" t="s">
        <v>131</v>
      </c>
    </row>
    <row r="15" spans="1:10" ht="118.5" customHeight="1">
      <c r="A15" s="11" t="s">
        <v>17</v>
      </c>
      <c r="B15" s="12" t="s">
        <v>18</v>
      </c>
      <c r="C15" s="26" t="s">
        <v>88</v>
      </c>
      <c r="D15" s="5"/>
      <c r="E15" s="5"/>
      <c r="F15" s="5"/>
      <c r="G15" s="5"/>
      <c r="H15" s="5"/>
      <c r="I15" s="5"/>
      <c r="J15" s="58" t="s">
        <v>108</v>
      </c>
    </row>
    <row r="16" spans="1:10" ht="12.75">
      <c r="A16" s="28"/>
      <c r="B16" s="29" t="s">
        <v>47</v>
      </c>
      <c r="C16" s="5"/>
      <c r="D16" s="35">
        <v>0</v>
      </c>
      <c r="E16" s="35">
        <v>0</v>
      </c>
      <c r="F16" s="35">
        <v>0</v>
      </c>
      <c r="G16" s="35">
        <v>0</v>
      </c>
      <c r="H16" s="5"/>
      <c r="I16" s="5"/>
      <c r="J16" s="24" t="s">
        <v>99</v>
      </c>
    </row>
    <row r="17" spans="1:14" ht="15.75" customHeight="1">
      <c r="A17" s="93" t="s">
        <v>48</v>
      </c>
      <c r="B17" s="93"/>
      <c r="C17" s="93"/>
      <c r="D17" s="93"/>
      <c r="E17" s="93"/>
      <c r="F17" s="93"/>
      <c r="G17" s="93"/>
      <c r="H17" s="93"/>
      <c r="I17" s="93"/>
      <c r="J17" s="93"/>
      <c r="K17" s="1"/>
      <c r="L17" s="1"/>
      <c r="M17" s="1"/>
      <c r="N17" s="1"/>
    </row>
    <row r="18" spans="1:10" ht="30.75" customHeight="1">
      <c r="A18" s="88" t="s">
        <v>20</v>
      </c>
      <c r="B18" s="91" t="s">
        <v>100</v>
      </c>
      <c r="C18" s="26" t="s">
        <v>21</v>
      </c>
      <c r="D18" s="36">
        <v>10</v>
      </c>
      <c r="E18" s="36">
        <v>10</v>
      </c>
      <c r="F18" s="35">
        <f>E18/D18*100</f>
        <v>100</v>
      </c>
      <c r="G18" s="35">
        <v>0</v>
      </c>
      <c r="H18" s="35">
        <v>0</v>
      </c>
      <c r="I18" s="35">
        <v>0</v>
      </c>
      <c r="J18" s="92" t="s">
        <v>98</v>
      </c>
    </row>
    <row r="19" spans="1:10" ht="24" customHeight="1">
      <c r="A19" s="89"/>
      <c r="B19" s="91"/>
      <c r="C19" s="26" t="s">
        <v>87</v>
      </c>
      <c r="D19" s="36">
        <v>10</v>
      </c>
      <c r="E19" s="36">
        <v>10</v>
      </c>
      <c r="F19" s="35">
        <f aca="true" t="shared" si="0" ref="F19:F24">E19/D19*100</f>
        <v>100</v>
      </c>
      <c r="G19" s="35">
        <v>0</v>
      </c>
      <c r="H19" s="35">
        <v>0</v>
      </c>
      <c r="I19" s="35">
        <v>0</v>
      </c>
      <c r="J19" s="92"/>
    </row>
    <row r="20" spans="1:10" ht="26.25" customHeight="1">
      <c r="A20" s="88" t="s">
        <v>49</v>
      </c>
      <c r="B20" s="91" t="s">
        <v>50</v>
      </c>
      <c r="C20" s="26" t="s">
        <v>21</v>
      </c>
      <c r="D20" s="36">
        <v>20</v>
      </c>
      <c r="E20" s="36">
        <v>20</v>
      </c>
      <c r="F20" s="35">
        <f t="shared" si="0"/>
        <v>100</v>
      </c>
      <c r="G20" s="36">
        <v>20</v>
      </c>
      <c r="H20" s="36">
        <v>20</v>
      </c>
      <c r="I20" s="35">
        <f>H20/G20*100</f>
        <v>100</v>
      </c>
      <c r="J20" s="92" t="s">
        <v>122</v>
      </c>
    </row>
    <row r="21" spans="1:10" ht="25.5">
      <c r="A21" s="89"/>
      <c r="B21" s="91"/>
      <c r="C21" s="26" t="s">
        <v>87</v>
      </c>
      <c r="D21" s="35">
        <v>313.372</v>
      </c>
      <c r="E21" s="37">
        <v>313.372</v>
      </c>
      <c r="F21" s="35">
        <f t="shared" si="0"/>
        <v>100</v>
      </c>
      <c r="G21" s="35">
        <v>313.372</v>
      </c>
      <c r="H21" s="35">
        <v>313.372</v>
      </c>
      <c r="I21" s="35">
        <f>H21/G21*100</f>
        <v>100</v>
      </c>
      <c r="J21" s="92"/>
    </row>
    <row r="22" spans="1:10" ht="12.75">
      <c r="A22" s="2"/>
      <c r="B22" s="29" t="s">
        <v>51</v>
      </c>
      <c r="C22" s="29" t="s">
        <v>19</v>
      </c>
      <c r="D22" s="33">
        <f>D18+D19+D20+D21</f>
        <v>353.372</v>
      </c>
      <c r="E22" s="33">
        <f>E18+E19+E20+E21</f>
        <v>353.372</v>
      </c>
      <c r="F22" s="33">
        <f t="shared" si="0"/>
        <v>100</v>
      </c>
      <c r="G22" s="33">
        <f>G18+G19+G20+G21</f>
        <v>333.372</v>
      </c>
      <c r="H22" s="33">
        <f>H18+H19+H20+H21</f>
        <v>333.372</v>
      </c>
      <c r="I22" s="33">
        <f>H22/G22*100</f>
        <v>100</v>
      </c>
      <c r="J22" s="34"/>
    </row>
    <row r="23" spans="1:10" ht="25.5">
      <c r="A23" s="2"/>
      <c r="B23" s="29"/>
      <c r="C23" s="29" t="s">
        <v>21</v>
      </c>
      <c r="D23" s="38">
        <f>D18+D20</f>
        <v>30</v>
      </c>
      <c r="E23" s="38">
        <f>E18+E20</f>
        <v>30</v>
      </c>
      <c r="F23" s="33">
        <f t="shared" si="0"/>
        <v>100</v>
      </c>
      <c r="G23" s="38">
        <f>G18+G20</f>
        <v>20</v>
      </c>
      <c r="H23" s="38">
        <f>H18+H20</f>
        <v>20</v>
      </c>
      <c r="I23" s="33">
        <f>H23/G23*100</f>
        <v>100</v>
      </c>
      <c r="J23" s="24"/>
    </row>
    <row r="24" spans="1:10" ht="25.5">
      <c r="A24" s="2"/>
      <c r="B24" s="29"/>
      <c r="C24" s="29" t="s">
        <v>87</v>
      </c>
      <c r="D24" s="33">
        <f>D19+D21</f>
        <v>323.372</v>
      </c>
      <c r="E24" s="33">
        <f>E19+E21</f>
        <v>323.372</v>
      </c>
      <c r="F24" s="33">
        <f t="shared" si="0"/>
        <v>100</v>
      </c>
      <c r="G24" s="33">
        <f>G19+G21</f>
        <v>313.372</v>
      </c>
      <c r="H24" s="33">
        <f>H19+H21</f>
        <v>313.372</v>
      </c>
      <c r="I24" s="33">
        <f>H24/G24*100</f>
        <v>100</v>
      </c>
      <c r="J24" s="24"/>
    </row>
    <row r="25" spans="1:10" ht="33" customHeight="1">
      <c r="A25" s="93" t="s">
        <v>52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43.25" customHeight="1">
      <c r="A26" s="11" t="s">
        <v>22</v>
      </c>
      <c r="B26" s="41" t="s">
        <v>23</v>
      </c>
      <c r="C26" s="42" t="s">
        <v>88</v>
      </c>
      <c r="D26" s="43"/>
      <c r="E26" s="43"/>
      <c r="F26" s="43"/>
      <c r="G26" s="43"/>
      <c r="H26" s="43"/>
      <c r="I26" s="43"/>
      <c r="J26" s="59" t="s">
        <v>132</v>
      </c>
    </row>
    <row r="27" spans="1:11" ht="255" customHeight="1">
      <c r="A27" s="55" t="s">
        <v>24</v>
      </c>
      <c r="B27" s="41" t="s">
        <v>53</v>
      </c>
      <c r="C27" s="41" t="s">
        <v>88</v>
      </c>
      <c r="D27" s="41"/>
      <c r="E27" s="41"/>
      <c r="F27" s="41"/>
      <c r="G27" s="41"/>
      <c r="H27" s="41"/>
      <c r="I27" s="41"/>
      <c r="J27" s="58" t="s">
        <v>110</v>
      </c>
      <c r="K27" s="30"/>
    </row>
    <row r="28" spans="1:10" ht="229.5" customHeight="1">
      <c r="A28" s="54" t="s">
        <v>25</v>
      </c>
      <c r="B28" s="41" t="s">
        <v>54</v>
      </c>
      <c r="C28" s="41" t="s">
        <v>88</v>
      </c>
      <c r="D28" s="41"/>
      <c r="E28" s="41"/>
      <c r="F28" s="41"/>
      <c r="G28" s="41"/>
      <c r="H28" s="41"/>
      <c r="I28" s="41"/>
      <c r="J28" s="58" t="s">
        <v>111</v>
      </c>
    </row>
    <row r="29" spans="1:10" ht="12.75">
      <c r="A29" s="11"/>
      <c r="B29" s="4" t="s">
        <v>55</v>
      </c>
      <c r="C29" s="5"/>
      <c r="D29" s="35">
        <v>0</v>
      </c>
      <c r="E29" s="35">
        <v>0</v>
      </c>
      <c r="F29" s="35">
        <v>0</v>
      </c>
      <c r="G29" s="35">
        <v>0</v>
      </c>
      <c r="H29" s="5"/>
      <c r="I29" s="5"/>
      <c r="J29" s="24"/>
    </row>
    <row r="30" spans="1:10" ht="30" customHeight="1">
      <c r="A30" s="93" t="s">
        <v>56</v>
      </c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61.5" customHeight="1">
      <c r="A31" s="88" t="s">
        <v>26</v>
      </c>
      <c r="B31" s="73" t="s">
        <v>57</v>
      </c>
      <c r="C31" s="26" t="s">
        <v>21</v>
      </c>
      <c r="D31" s="44">
        <v>630</v>
      </c>
      <c r="E31" s="31">
        <v>625.865</v>
      </c>
      <c r="F31" s="44">
        <f>E31/D31*100</f>
        <v>99.3436507936508</v>
      </c>
      <c r="G31" s="44">
        <v>30</v>
      </c>
      <c r="H31" s="44">
        <v>30</v>
      </c>
      <c r="I31" s="31">
        <f aca="true" t="shared" si="1" ref="I31:I38">H31/G31*100</f>
        <v>100</v>
      </c>
      <c r="J31" s="96" t="s">
        <v>119</v>
      </c>
    </row>
    <row r="32" spans="1:10" ht="92.25" customHeight="1">
      <c r="A32" s="89"/>
      <c r="B32" s="74"/>
      <c r="C32" s="26" t="s">
        <v>87</v>
      </c>
      <c r="D32" s="31">
        <v>865.698</v>
      </c>
      <c r="E32" s="31">
        <v>861.563</v>
      </c>
      <c r="F32" s="44">
        <f>E32/D32*100</f>
        <v>99.52235075049268</v>
      </c>
      <c r="G32" s="31">
        <v>265.698</v>
      </c>
      <c r="H32" s="31">
        <v>265.698</v>
      </c>
      <c r="I32" s="31">
        <f t="shared" si="1"/>
        <v>100</v>
      </c>
      <c r="J32" s="97"/>
    </row>
    <row r="33" spans="1:10" ht="107.25" customHeight="1">
      <c r="A33" s="88" t="s">
        <v>27</v>
      </c>
      <c r="B33" s="75" t="s">
        <v>28</v>
      </c>
      <c r="C33" s="26" t="s">
        <v>21</v>
      </c>
      <c r="D33" s="44">
        <v>250</v>
      </c>
      <c r="E33" s="49">
        <v>212.617</v>
      </c>
      <c r="F33" s="44">
        <f>E33/D33*100</f>
        <v>85.0468</v>
      </c>
      <c r="G33" s="31">
        <v>0</v>
      </c>
      <c r="H33" s="31">
        <v>0</v>
      </c>
      <c r="I33" s="31">
        <v>0</v>
      </c>
      <c r="J33" s="96" t="s">
        <v>101</v>
      </c>
    </row>
    <row r="34" spans="1:10" ht="122.25" customHeight="1">
      <c r="A34" s="89"/>
      <c r="B34" s="76"/>
      <c r="C34" s="26" t="s">
        <v>87</v>
      </c>
      <c r="D34" s="44">
        <v>250</v>
      </c>
      <c r="E34" s="49">
        <v>212.617</v>
      </c>
      <c r="F34" s="44">
        <f>E34/D34*100</f>
        <v>85.0468</v>
      </c>
      <c r="G34" s="31">
        <v>0</v>
      </c>
      <c r="H34" s="31">
        <v>0</v>
      </c>
      <c r="I34" s="31">
        <v>0</v>
      </c>
      <c r="J34" s="97"/>
    </row>
    <row r="35" spans="1:10" ht="31.5" customHeight="1">
      <c r="A35" s="88" t="s">
        <v>29</v>
      </c>
      <c r="B35" s="77" t="s">
        <v>30</v>
      </c>
      <c r="C35" s="26" t="s">
        <v>21</v>
      </c>
      <c r="D35" s="44">
        <v>110</v>
      </c>
      <c r="E35" s="44">
        <v>110</v>
      </c>
      <c r="F35" s="31">
        <f aca="true" t="shared" si="2" ref="F35:F50">E35/D35*100</f>
        <v>100</v>
      </c>
      <c r="G35" s="44">
        <v>10</v>
      </c>
      <c r="H35" s="44">
        <v>10</v>
      </c>
      <c r="I35" s="31">
        <f t="shared" si="1"/>
        <v>100</v>
      </c>
      <c r="J35" s="96" t="s">
        <v>118</v>
      </c>
    </row>
    <row r="36" spans="1:10" ht="25.5">
      <c r="A36" s="89"/>
      <c r="B36" s="78"/>
      <c r="C36" s="26" t="s">
        <v>87</v>
      </c>
      <c r="D36" s="44">
        <v>290</v>
      </c>
      <c r="E36" s="44">
        <v>290</v>
      </c>
      <c r="F36" s="31">
        <f t="shared" si="2"/>
        <v>100</v>
      </c>
      <c r="G36" s="44">
        <v>190</v>
      </c>
      <c r="H36" s="44">
        <v>190</v>
      </c>
      <c r="I36" s="31">
        <f t="shared" si="1"/>
        <v>100</v>
      </c>
      <c r="J36" s="97"/>
    </row>
    <row r="37" spans="1:10" ht="57" customHeight="1">
      <c r="A37" s="88" t="s">
        <v>58</v>
      </c>
      <c r="B37" s="91" t="s">
        <v>59</v>
      </c>
      <c r="C37" s="26" t="s">
        <v>21</v>
      </c>
      <c r="D37" s="44">
        <v>5</v>
      </c>
      <c r="E37" s="44">
        <v>5</v>
      </c>
      <c r="F37" s="31">
        <f t="shared" si="2"/>
        <v>100</v>
      </c>
      <c r="G37" s="44">
        <v>5</v>
      </c>
      <c r="H37" s="44">
        <v>5</v>
      </c>
      <c r="I37" s="31">
        <f t="shared" si="1"/>
        <v>100</v>
      </c>
      <c r="J37" s="96" t="s">
        <v>115</v>
      </c>
    </row>
    <row r="38" spans="1:10" ht="25.5">
      <c r="A38" s="89"/>
      <c r="B38" s="91"/>
      <c r="C38" s="26" t="s">
        <v>87</v>
      </c>
      <c r="D38" s="44">
        <v>95</v>
      </c>
      <c r="E38" s="44">
        <v>95</v>
      </c>
      <c r="F38" s="31">
        <f t="shared" si="2"/>
        <v>100</v>
      </c>
      <c r="G38" s="44">
        <v>95</v>
      </c>
      <c r="H38" s="44">
        <v>95</v>
      </c>
      <c r="I38" s="31">
        <f t="shared" si="1"/>
        <v>100</v>
      </c>
      <c r="J38" s="97"/>
    </row>
    <row r="39" spans="1:10" ht="33.75" customHeight="1">
      <c r="A39" s="88" t="s">
        <v>60</v>
      </c>
      <c r="B39" s="91" t="s">
        <v>61</v>
      </c>
      <c r="C39" s="26" t="s">
        <v>21</v>
      </c>
      <c r="D39" s="44">
        <v>13</v>
      </c>
      <c r="E39" s="44">
        <v>13</v>
      </c>
      <c r="F39" s="31">
        <f t="shared" si="2"/>
        <v>100</v>
      </c>
      <c r="G39" s="44">
        <v>13</v>
      </c>
      <c r="H39" s="44">
        <v>13</v>
      </c>
      <c r="I39" s="31">
        <f aca="true" t="shared" si="3" ref="I39:I50">H39/G39*100</f>
        <v>100</v>
      </c>
      <c r="J39" s="96" t="s">
        <v>116</v>
      </c>
    </row>
    <row r="40" spans="1:10" ht="25.5">
      <c r="A40" s="89"/>
      <c r="B40" s="91"/>
      <c r="C40" s="26" t="s">
        <v>87</v>
      </c>
      <c r="D40" s="44">
        <v>247</v>
      </c>
      <c r="E40" s="44">
        <v>247</v>
      </c>
      <c r="F40" s="31">
        <f t="shared" si="2"/>
        <v>100</v>
      </c>
      <c r="G40" s="44">
        <v>247</v>
      </c>
      <c r="H40" s="44">
        <v>247</v>
      </c>
      <c r="I40" s="31">
        <f t="shared" si="3"/>
        <v>100</v>
      </c>
      <c r="J40" s="97"/>
    </row>
    <row r="41" spans="1:10" ht="57" customHeight="1">
      <c r="A41" s="94" t="s">
        <v>62</v>
      </c>
      <c r="B41" s="91" t="s">
        <v>63</v>
      </c>
      <c r="C41" s="26" t="s">
        <v>21</v>
      </c>
      <c r="D41" s="44">
        <v>3</v>
      </c>
      <c r="E41" s="44">
        <v>3</v>
      </c>
      <c r="F41" s="31">
        <f t="shared" si="2"/>
        <v>100</v>
      </c>
      <c r="G41" s="44">
        <v>3</v>
      </c>
      <c r="H41" s="44">
        <v>3</v>
      </c>
      <c r="I41" s="31">
        <f t="shared" si="3"/>
        <v>100</v>
      </c>
      <c r="J41" s="96" t="s">
        <v>117</v>
      </c>
    </row>
    <row r="42" spans="1:10" ht="25.5">
      <c r="A42" s="94"/>
      <c r="B42" s="91"/>
      <c r="C42" s="26" t="s">
        <v>87</v>
      </c>
      <c r="D42" s="44">
        <v>57</v>
      </c>
      <c r="E42" s="44">
        <v>57</v>
      </c>
      <c r="F42" s="31">
        <f t="shared" si="2"/>
        <v>100</v>
      </c>
      <c r="G42" s="44">
        <v>57</v>
      </c>
      <c r="H42" s="44">
        <v>57</v>
      </c>
      <c r="I42" s="31">
        <f t="shared" si="3"/>
        <v>100</v>
      </c>
      <c r="J42" s="97"/>
    </row>
    <row r="43" spans="1:10" ht="40.5" customHeight="1">
      <c r="A43" s="88" t="s">
        <v>64</v>
      </c>
      <c r="B43" s="101" t="s">
        <v>65</v>
      </c>
      <c r="C43" s="26" t="s">
        <v>21</v>
      </c>
      <c r="D43" s="44">
        <v>15</v>
      </c>
      <c r="E43" s="44">
        <v>15</v>
      </c>
      <c r="F43" s="31">
        <f t="shared" si="2"/>
        <v>100</v>
      </c>
      <c r="G43" s="44">
        <v>15</v>
      </c>
      <c r="H43" s="44">
        <v>15</v>
      </c>
      <c r="I43" s="31">
        <f t="shared" si="3"/>
        <v>100</v>
      </c>
      <c r="J43" s="96" t="s">
        <v>121</v>
      </c>
    </row>
    <row r="44" spans="1:10" ht="25.5">
      <c r="A44" s="89"/>
      <c r="B44" s="101"/>
      <c r="C44" s="26" t="s">
        <v>87</v>
      </c>
      <c r="D44" s="44">
        <v>285</v>
      </c>
      <c r="E44" s="44">
        <v>285</v>
      </c>
      <c r="F44" s="31">
        <f t="shared" si="2"/>
        <v>100</v>
      </c>
      <c r="G44" s="44">
        <v>285</v>
      </c>
      <c r="H44" s="44">
        <v>285</v>
      </c>
      <c r="I44" s="31">
        <f t="shared" si="3"/>
        <v>100</v>
      </c>
      <c r="J44" s="97"/>
    </row>
    <row r="45" spans="1:10" ht="12.75">
      <c r="A45" s="93"/>
      <c r="B45" s="29" t="s">
        <v>66</v>
      </c>
      <c r="C45" s="29" t="s">
        <v>19</v>
      </c>
      <c r="D45" s="46">
        <f>D46+D47</f>
        <v>3115.698</v>
      </c>
      <c r="E45" s="50">
        <f>E46+E47</f>
        <v>3032.6620000000003</v>
      </c>
      <c r="F45" s="47">
        <f t="shared" si="2"/>
        <v>97.33491500138976</v>
      </c>
      <c r="G45" s="46">
        <f>G46+G47</f>
        <v>1215.6979999999999</v>
      </c>
      <c r="H45" s="46">
        <f>H46+H47</f>
        <v>1215.6979999999999</v>
      </c>
      <c r="I45" s="46">
        <f t="shared" si="3"/>
        <v>100</v>
      </c>
      <c r="J45" s="24"/>
    </row>
    <row r="46" spans="1:10" ht="25.5">
      <c r="A46" s="93"/>
      <c r="B46" s="29"/>
      <c r="C46" s="29" t="s">
        <v>21</v>
      </c>
      <c r="D46" s="46">
        <f>D31+D33+D35+D37+D39+D41+D43</f>
        <v>1026</v>
      </c>
      <c r="E46" s="46">
        <f>E31+E33+E35+E37+E39+E41+E43</f>
        <v>984.482</v>
      </c>
      <c r="F46" s="47">
        <f t="shared" si="2"/>
        <v>95.95341130604288</v>
      </c>
      <c r="G46" s="45">
        <f>G31+G33+G35+G37+G39+G41+G43</f>
        <v>76</v>
      </c>
      <c r="H46" s="45">
        <f>H31+H33+H35+H37+H39+H41+H43</f>
        <v>76</v>
      </c>
      <c r="I46" s="46">
        <f t="shared" si="3"/>
        <v>100</v>
      </c>
      <c r="J46" s="24"/>
    </row>
    <row r="47" spans="1:10" ht="25.5">
      <c r="A47" s="93"/>
      <c r="B47" s="29"/>
      <c r="C47" s="29" t="s">
        <v>87</v>
      </c>
      <c r="D47" s="46">
        <f>D32+D34+D36+D38+D40+D42+D44</f>
        <v>2089.698</v>
      </c>
      <c r="E47" s="50">
        <f>E32+E34+E36+E38+E40+E42+E44</f>
        <v>2048.1800000000003</v>
      </c>
      <c r="F47" s="47">
        <f t="shared" si="2"/>
        <v>98.01320573594847</v>
      </c>
      <c r="G47" s="46">
        <f>G32+G34+G36+G38+G40+G42+G44</f>
        <v>1139.6979999999999</v>
      </c>
      <c r="H47" s="46">
        <f>H32+H34+H36+H38+H40+H42+H44</f>
        <v>1139.6979999999999</v>
      </c>
      <c r="I47" s="46">
        <f t="shared" si="3"/>
        <v>100</v>
      </c>
      <c r="J47" s="24"/>
    </row>
    <row r="48" spans="1:10" ht="24" customHeight="1">
      <c r="A48" s="90" t="s">
        <v>31</v>
      </c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54.75" customHeight="1">
      <c r="A49" s="88" t="s">
        <v>32</v>
      </c>
      <c r="B49" s="101" t="s">
        <v>33</v>
      </c>
      <c r="C49" s="26" t="s">
        <v>21</v>
      </c>
      <c r="D49" s="44">
        <v>215</v>
      </c>
      <c r="E49" s="31">
        <v>215.024</v>
      </c>
      <c r="F49" s="44">
        <f t="shared" si="2"/>
        <v>100.01116279069768</v>
      </c>
      <c r="G49" s="44">
        <v>10</v>
      </c>
      <c r="H49" s="44">
        <v>10</v>
      </c>
      <c r="I49" s="31">
        <f t="shared" si="3"/>
        <v>100</v>
      </c>
      <c r="J49" s="104" t="s">
        <v>114</v>
      </c>
    </row>
    <row r="50" spans="1:10" ht="77.25" customHeight="1">
      <c r="A50" s="89"/>
      <c r="B50" s="101"/>
      <c r="C50" s="26" t="s">
        <v>87</v>
      </c>
      <c r="D50" s="31">
        <v>363.617</v>
      </c>
      <c r="E50" s="31">
        <v>306.629</v>
      </c>
      <c r="F50" s="48">
        <f t="shared" si="2"/>
        <v>84.32746543753456</v>
      </c>
      <c r="G50" s="44">
        <v>190</v>
      </c>
      <c r="H50" s="44">
        <v>190</v>
      </c>
      <c r="I50" s="31">
        <f t="shared" si="3"/>
        <v>100</v>
      </c>
      <c r="J50" s="105"/>
    </row>
    <row r="51" spans="1:10" ht="73.5" customHeight="1">
      <c r="A51" s="56" t="s">
        <v>34</v>
      </c>
      <c r="B51" s="26" t="s">
        <v>67</v>
      </c>
      <c r="C51" s="42" t="s">
        <v>88</v>
      </c>
      <c r="D51" s="24"/>
      <c r="E51" s="24"/>
      <c r="F51" s="24"/>
      <c r="G51" s="24"/>
      <c r="H51" s="24"/>
      <c r="I51" s="24"/>
      <c r="J51" s="60" t="s">
        <v>133</v>
      </c>
    </row>
    <row r="52" spans="1:10" ht="127.5">
      <c r="A52" s="39" t="s">
        <v>35</v>
      </c>
      <c r="B52" s="26" t="s">
        <v>36</v>
      </c>
      <c r="C52" s="42" t="s">
        <v>88</v>
      </c>
      <c r="D52" s="24"/>
      <c r="E52" s="24"/>
      <c r="F52" s="24"/>
      <c r="G52" s="24"/>
      <c r="H52" s="24"/>
      <c r="I52" s="24"/>
      <c r="J52" s="61" t="s">
        <v>134</v>
      </c>
    </row>
    <row r="53" spans="1:10" ht="12.75">
      <c r="A53" s="93"/>
      <c r="B53" s="29" t="s">
        <v>68</v>
      </c>
      <c r="C53" s="29" t="s">
        <v>19</v>
      </c>
      <c r="D53" s="46">
        <f>D54+D55</f>
        <v>578.617</v>
      </c>
      <c r="E53" s="46">
        <f>E54+E55</f>
        <v>521.653</v>
      </c>
      <c r="F53" s="45">
        <f>E53/D53*100</f>
        <v>90.15514580456502</v>
      </c>
      <c r="G53" s="45">
        <f>G54+G55</f>
        <v>200</v>
      </c>
      <c r="H53" s="45">
        <f>H54+H55</f>
        <v>200</v>
      </c>
      <c r="I53" s="46">
        <f>H53/G53*100</f>
        <v>100</v>
      </c>
      <c r="J53" s="24"/>
    </row>
    <row r="54" spans="1:10" ht="25.5">
      <c r="A54" s="93"/>
      <c r="B54" s="29"/>
      <c r="C54" s="29" t="s">
        <v>21</v>
      </c>
      <c r="D54" s="45">
        <f>D49</f>
        <v>215</v>
      </c>
      <c r="E54" s="46">
        <f>E49</f>
        <v>215.024</v>
      </c>
      <c r="F54" s="45">
        <f>E54/D54*100</f>
        <v>100.01116279069768</v>
      </c>
      <c r="G54" s="45">
        <f>G49</f>
        <v>10</v>
      </c>
      <c r="H54" s="45">
        <f>H49</f>
        <v>10</v>
      </c>
      <c r="I54" s="46">
        <f>H54/G54*100</f>
        <v>100</v>
      </c>
      <c r="J54" s="24"/>
    </row>
    <row r="55" spans="1:10" ht="25.5">
      <c r="A55" s="93"/>
      <c r="B55" s="29"/>
      <c r="C55" s="29" t="s">
        <v>87</v>
      </c>
      <c r="D55" s="46">
        <f>D50</f>
        <v>363.617</v>
      </c>
      <c r="E55" s="46">
        <f>E50</f>
        <v>306.629</v>
      </c>
      <c r="F55" s="45">
        <f>E55/D55*100</f>
        <v>84.32746543753456</v>
      </c>
      <c r="G55" s="45">
        <f>G50</f>
        <v>190</v>
      </c>
      <c r="H55" s="45">
        <f>H50</f>
        <v>190</v>
      </c>
      <c r="I55" s="46">
        <f>H55/G55*100</f>
        <v>100</v>
      </c>
      <c r="J55" s="24"/>
    </row>
    <row r="56" spans="1:10" ht="21" customHeight="1">
      <c r="A56" s="90" t="s">
        <v>69</v>
      </c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61.5" customHeight="1">
      <c r="A57" s="88" t="s">
        <v>37</v>
      </c>
      <c r="B57" s="101" t="s">
        <v>70</v>
      </c>
      <c r="C57" s="26" t="s">
        <v>21</v>
      </c>
      <c r="D57" s="44">
        <v>319</v>
      </c>
      <c r="E57" s="44">
        <v>161</v>
      </c>
      <c r="F57" s="44">
        <f>E57/D57*100</f>
        <v>50.470219435736674</v>
      </c>
      <c r="G57" s="44">
        <v>4</v>
      </c>
      <c r="H57" s="44">
        <v>4</v>
      </c>
      <c r="I57" s="31">
        <f>H57/G57*100</f>
        <v>100</v>
      </c>
      <c r="J57" s="102" t="s">
        <v>127</v>
      </c>
    </row>
    <row r="58" spans="1:10" ht="39" customHeight="1">
      <c r="A58" s="89"/>
      <c r="B58" s="101"/>
      <c r="C58" s="26" t="s">
        <v>87</v>
      </c>
      <c r="D58" s="31">
        <v>378.075</v>
      </c>
      <c r="E58" s="31">
        <v>220.102</v>
      </c>
      <c r="F58" s="44">
        <f>E58/D58*100</f>
        <v>58.21649143688422</v>
      </c>
      <c r="G58" s="44">
        <v>76</v>
      </c>
      <c r="H58" s="44">
        <v>76</v>
      </c>
      <c r="I58" s="31">
        <f>H58/G58*100</f>
        <v>100</v>
      </c>
      <c r="J58" s="103"/>
    </row>
    <row r="59" spans="1:10" ht="69.75" customHeight="1">
      <c r="A59" s="62" t="s">
        <v>106</v>
      </c>
      <c r="B59" s="26" t="s">
        <v>38</v>
      </c>
      <c r="C59" s="42" t="s">
        <v>88</v>
      </c>
      <c r="D59" s="5"/>
      <c r="E59" s="5"/>
      <c r="F59" s="10"/>
      <c r="G59" s="5"/>
      <c r="H59" s="5"/>
      <c r="I59" s="5"/>
      <c r="J59" s="42" t="s">
        <v>112</v>
      </c>
    </row>
    <row r="60" spans="1:10" ht="12.75">
      <c r="A60" s="93"/>
      <c r="B60" s="29" t="s">
        <v>71</v>
      </c>
      <c r="C60" s="29" t="s">
        <v>19</v>
      </c>
      <c r="D60" s="46">
        <f>D61+D62</f>
        <v>697.075</v>
      </c>
      <c r="E60" s="46">
        <f>E61+E62</f>
        <v>381.102</v>
      </c>
      <c r="F60" s="45">
        <f>E60/D60*100</f>
        <v>54.67159200946813</v>
      </c>
      <c r="G60" s="45">
        <f>G61+G62</f>
        <v>80</v>
      </c>
      <c r="H60" s="45">
        <f>H61+H62</f>
        <v>80</v>
      </c>
      <c r="I60" s="46">
        <f>H60/G60*100</f>
        <v>100</v>
      </c>
      <c r="J60" s="32"/>
    </row>
    <row r="61" spans="1:10" ht="25.5">
      <c r="A61" s="93"/>
      <c r="B61" s="29"/>
      <c r="C61" s="29" t="s">
        <v>21</v>
      </c>
      <c r="D61" s="45">
        <f>D57</f>
        <v>319</v>
      </c>
      <c r="E61" s="45">
        <f>E57</f>
        <v>161</v>
      </c>
      <c r="F61" s="45">
        <f>E61/D61*100</f>
        <v>50.470219435736674</v>
      </c>
      <c r="G61" s="45">
        <f>G57</f>
        <v>4</v>
      </c>
      <c r="H61" s="45">
        <f>H57</f>
        <v>4</v>
      </c>
      <c r="I61" s="51">
        <f>H61/G61*100</f>
        <v>100</v>
      </c>
      <c r="J61" s="24"/>
    </row>
    <row r="62" spans="1:10" ht="25.5">
      <c r="A62" s="93"/>
      <c r="B62" s="29"/>
      <c r="C62" s="29" t="s">
        <v>87</v>
      </c>
      <c r="D62" s="46">
        <f>D58</f>
        <v>378.075</v>
      </c>
      <c r="E62" s="46">
        <f>E58</f>
        <v>220.102</v>
      </c>
      <c r="F62" s="45">
        <f>E62/D62*100</f>
        <v>58.21649143688422</v>
      </c>
      <c r="G62" s="45">
        <f>G58</f>
        <v>76</v>
      </c>
      <c r="H62" s="45">
        <f>H58</f>
        <v>76</v>
      </c>
      <c r="I62" s="51">
        <f>H62/G62*100</f>
        <v>100</v>
      </c>
      <c r="J62" s="24"/>
    </row>
    <row r="63" spans="1:10" ht="15.75" customHeight="1">
      <c r="A63" s="66" t="s">
        <v>39</v>
      </c>
      <c r="B63" s="67"/>
      <c r="C63" s="67"/>
      <c r="D63" s="67"/>
      <c r="E63" s="67"/>
      <c r="F63" s="67"/>
      <c r="G63" s="67"/>
      <c r="H63" s="67"/>
      <c r="I63" s="67"/>
      <c r="J63" s="68"/>
    </row>
    <row r="64" spans="1:10" ht="72" customHeight="1">
      <c r="A64" s="62" t="s">
        <v>40</v>
      </c>
      <c r="B64" s="26" t="s">
        <v>3</v>
      </c>
      <c r="C64" s="42" t="s">
        <v>88</v>
      </c>
      <c r="D64" s="5"/>
      <c r="E64" s="5"/>
      <c r="F64" s="5"/>
      <c r="G64" s="5"/>
      <c r="H64" s="5"/>
      <c r="I64" s="5"/>
      <c r="J64" s="60" t="s">
        <v>102</v>
      </c>
    </row>
    <row r="65" spans="1:10" ht="89.25">
      <c r="A65" s="62" t="s">
        <v>41</v>
      </c>
      <c r="B65" s="26" t="s">
        <v>4</v>
      </c>
      <c r="C65" s="42" t="s">
        <v>88</v>
      </c>
      <c r="D65" s="5"/>
      <c r="E65" s="5"/>
      <c r="F65" s="5"/>
      <c r="G65" s="5"/>
      <c r="H65" s="5"/>
      <c r="I65" s="5"/>
      <c r="J65" s="60" t="s">
        <v>120</v>
      </c>
    </row>
    <row r="66" spans="1:10" ht="51">
      <c r="A66" s="62" t="s">
        <v>72</v>
      </c>
      <c r="B66" s="26" t="s">
        <v>42</v>
      </c>
      <c r="C66" s="42" t="s">
        <v>88</v>
      </c>
      <c r="D66" s="5"/>
      <c r="E66" s="5"/>
      <c r="F66" s="5"/>
      <c r="G66" s="5"/>
      <c r="H66" s="5"/>
      <c r="I66" s="5"/>
      <c r="J66" s="60" t="s">
        <v>103</v>
      </c>
    </row>
    <row r="67" spans="1:10" ht="12.75">
      <c r="A67" s="28"/>
      <c r="B67" s="29" t="s">
        <v>73</v>
      </c>
      <c r="C67" s="5"/>
      <c r="D67" s="35">
        <v>0</v>
      </c>
      <c r="E67" s="35">
        <v>0</v>
      </c>
      <c r="F67" s="35">
        <v>0</v>
      </c>
      <c r="G67" s="35">
        <v>0</v>
      </c>
      <c r="H67" s="5"/>
      <c r="I67" s="5"/>
      <c r="J67" s="24"/>
    </row>
    <row r="68" spans="1:10" ht="31.5" customHeight="1">
      <c r="A68" s="93" t="s">
        <v>89</v>
      </c>
      <c r="B68" s="93"/>
      <c r="C68" s="93"/>
      <c r="D68" s="93"/>
      <c r="E68" s="93"/>
      <c r="F68" s="93"/>
      <c r="G68" s="93"/>
      <c r="H68" s="93"/>
      <c r="I68" s="93"/>
      <c r="J68" s="93"/>
    </row>
    <row r="69" spans="1:10" ht="53.25" customHeight="1">
      <c r="A69" s="88" t="s">
        <v>43</v>
      </c>
      <c r="B69" s="77" t="s">
        <v>74</v>
      </c>
      <c r="C69" s="26" t="s">
        <v>21</v>
      </c>
      <c r="D69" s="44">
        <v>200</v>
      </c>
      <c r="E69" s="44">
        <v>200</v>
      </c>
      <c r="F69" s="31">
        <f>E69/D69*100</f>
        <v>100</v>
      </c>
      <c r="G69" s="44">
        <v>20</v>
      </c>
      <c r="H69" s="44">
        <v>20</v>
      </c>
      <c r="I69" s="31">
        <f>H69/G69*100</f>
        <v>100</v>
      </c>
      <c r="J69" s="96" t="s">
        <v>128</v>
      </c>
    </row>
    <row r="70" spans="1:10" ht="57.75" customHeight="1">
      <c r="A70" s="89"/>
      <c r="B70" s="78"/>
      <c r="C70" s="26" t="s">
        <v>87</v>
      </c>
      <c r="D70" s="31">
        <v>554.39</v>
      </c>
      <c r="E70" s="31">
        <v>554.363</v>
      </c>
      <c r="F70" s="106">
        <f>E70/D70*100</f>
        <v>99.99512978228324</v>
      </c>
      <c r="G70" s="31">
        <v>374.39</v>
      </c>
      <c r="H70" s="31">
        <v>374.39</v>
      </c>
      <c r="I70" s="31">
        <f>H70/G70*100</f>
        <v>100</v>
      </c>
      <c r="J70" s="97"/>
    </row>
    <row r="71" spans="1:10" ht="89.25">
      <c r="A71" s="11" t="s">
        <v>44</v>
      </c>
      <c r="B71" s="26" t="s">
        <v>75</v>
      </c>
      <c r="C71" s="26"/>
      <c r="D71" s="31"/>
      <c r="E71" s="31"/>
      <c r="F71" s="31"/>
      <c r="G71" s="31"/>
      <c r="H71" s="31"/>
      <c r="I71" s="31"/>
      <c r="J71" s="59" t="s">
        <v>104</v>
      </c>
    </row>
    <row r="72" spans="1:10" ht="12.75">
      <c r="A72" s="94"/>
      <c r="B72" s="95" t="s">
        <v>76</v>
      </c>
      <c r="C72" s="9" t="s">
        <v>19</v>
      </c>
      <c r="D72" s="46">
        <f>D73+D74</f>
        <v>754.39</v>
      </c>
      <c r="E72" s="46">
        <f>E73+E74</f>
        <v>754.363</v>
      </c>
      <c r="F72" s="51">
        <f>E72/D72*100</f>
        <v>99.99642094937633</v>
      </c>
      <c r="G72" s="46">
        <f>G73+G74</f>
        <v>394.39</v>
      </c>
      <c r="H72" s="46">
        <f>H73+H74</f>
        <v>394.39</v>
      </c>
      <c r="I72" s="46">
        <f>H72/G72*100</f>
        <v>100</v>
      </c>
      <c r="J72" s="24"/>
    </row>
    <row r="73" spans="1:10" ht="25.5">
      <c r="A73" s="94"/>
      <c r="B73" s="95"/>
      <c r="C73" s="29" t="s">
        <v>21</v>
      </c>
      <c r="D73" s="45">
        <v>200</v>
      </c>
      <c r="E73" s="45">
        <v>200</v>
      </c>
      <c r="F73" s="46">
        <f>E73/D73*100</f>
        <v>100</v>
      </c>
      <c r="G73" s="45">
        <v>20</v>
      </c>
      <c r="H73" s="45">
        <v>20</v>
      </c>
      <c r="I73" s="46">
        <f>H73/G73*100</f>
        <v>100</v>
      </c>
      <c r="J73" s="24"/>
    </row>
    <row r="74" spans="1:10" ht="25.5">
      <c r="A74" s="94"/>
      <c r="B74" s="95"/>
      <c r="C74" s="29" t="s">
        <v>87</v>
      </c>
      <c r="D74" s="46">
        <v>554.39</v>
      </c>
      <c r="E74" s="46">
        <v>554.363</v>
      </c>
      <c r="F74" s="51">
        <f>E74/D74*100</f>
        <v>99.99512978228324</v>
      </c>
      <c r="G74" s="46">
        <v>374.39</v>
      </c>
      <c r="H74" s="46">
        <v>374.39</v>
      </c>
      <c r="I74" s="46">
        <f>H74/G74*100</f>
        <v>100</v>
      </c>
      <c r="J74" s="24"/>
    </row>
    <row r="75" spans="1:10" ht="12.75">
      <c r="A75" s="28"/>
      <c r="B75" s="29" t="s">
        <v>77</v>
      </c>
      <c r="C75" s="29" t="s">
        <v>19</v>
      </c>
      <c r="D75" s="46">
        <f>D77+D78</f>
        <v>5499.152</v>
      </c>
      <c r="E75" s="50">
        <f>E77+E78</f>
        <v>5043.152</v>
      </c>
      <c r="F75" s="51">
        <f>E75/D75*100</f>
        <v>91.70781240453073</v>
      </c>
      <c r="G75" s="46">
        <f>G77+G78</f>
        <v>2223.46</v>
      </c>
      <c r="H75" s="46">
        <f>H77+H78</f>
        <v>2223.46</v>
      </c>
      <c r="I75" s="46">
        <f>H75/G75*100</f>
        <v>100</v>
      </c>
      <c r="J75" s="24"/>
    </row>
    <row r="76" spans="1:10" ht="12.75">
      <c r="A76" s="28"/>
      <c r="B76" s="29" t="s">
        <v>78</v>
      </c>
      <c r="C76" s="29"/>
      <c r="D76" s="9"/>
      <c r="E76" s="9"/>
      <c r="F76" s="9"/>
      <c r="G76" s="9"/>
      <c r="H76" s="9"/>
      <c r="I76" s="9"/>
      <c r="J76" s="24"/>
    </row>
    <row r="77" spans="1:10" ht="25.5">
      <c r="A77" s="28"/>
      <c r="B77" s="29" t="s">
        <v>79</v>
      </c>
      <c r="C77" s="29" t="s">
        <v>21</v>
      </c>
      <c r="D77" s="45">
        <f>D23+D46+D54+D61+D73</f>
        <v>1790</v>
      </c>
      <c r="E77" s="50">
        <f>E23+E46+E54+E61+E73</f>
        <v>1590.5059999999999</v>
      </c>
      <c r="F77" s="51">
        <f>E77/D77*100</f>
        <v>88.85508379888267</v>
      </c>
      <c r="G77" s="45">
        <f>G23+G46+G54+G61+G73</f>
        <v>130</v>
      </c>
      <c r="H77" s="45">
        <f>H23+H46+H54+H61+H73</f>
        <v>130</v>
      </c>
      <c r="I77" s="46">
        <f>H77/G77*100</f>
        <v>100</v>
      </c>
      <c r="J77" s="24"/>
    </row>
    <row r="78" spans="1:10" ht="25.5">
      <c r="A78" s="28"/>
      <c r="B78" s="29" t="s">
        <v>80</v>
      </c>
      <c r="C78" s="29" t="s">
        <v>87</v>
      </c>
      <c r="D78" s="46">
        <f>D24+D47+D55+D62+D74</f>
        <v>3709.1519999999996</v>
      </c>
      <c r="E78" s="50">
        <f>E24+E47+E55+E62+E74</f>
        <v>3452.6459999999997</v>
      </c>
      <c r="F78" s="51">
        <f>E78/D78*100</f>
        <v>93.08451096099594</v>
      </c>
      <c r="G78" s="46">
        <f>G24+G47+G55+G62+G74</f>
        <v>2093.46</v>
      </c>
      <c r="H78" s="46">
        <f>H24+H47+H55+H62+H74</f>
        <v>2093.46</v>
      </c>
      <c r="I78" s="46">
        <f>H78/G78*100</f>
        <v>100</v>
      </c>
      <c r="J78" s="24"/>
    </row>
  </sheetData>
  <sheetProtection/>
  <mergeCells count="57">
    <mergeCell ref="A20:A21"/>
    <mergeCell ref="B43:B44"/>
    <mergeCell ref="J43:J44"/>
    <mergeCell ref="A43:A44"/>
    <mergeCell ref="A7:J7"/>
    <mergeCell ref="A17:J17"/>
    <mergeCell ref="A25:J25"/>
    <mergeCell ref="A30:J30"/>
    <mergeCell ref="B18:B19"/>
    <mergeCell ref="B41:B42"/>
    <mergeCell ref="A31:A32"/>
    <mergeCell ref="A53:A55"/>
    <mergeCell ref="B57:B58"/>
    <mergeCell ref="A56:J56"/>
    <mergeCell ref="J57:J58"/>
    <mergeCell ref="A48:J48"/>
    <mergeCell ref="J41:J42"/>
    <mergeCell ref="B49:B50"/>
    <mergeCell ref="J49:J50"/>
    <mergeCell ref="A49:A50"/>
    <mergeCell ref="J20:J21"/>
    <mergeCell ref="J31:J32"/>
    <mergeCell ref="J33:J34"/>
    <mergeCell ref="J35:J36"/>
    <mergeCell ref="J37:J38"/>
    <mergeCell ref="J39:J40"/>
    <mergeCell ref="A33:A34"/>
    <mergeCell ref="A35:A36"/>
    <mergeCell ref="A39:A40"/>
    <mergeCell ref="A3:J3"/>
    <mergeCell ref="H1:J1"/>
    <mergeCell ref="A5:A6"/>
    <mergeCell ref="B5:B6"/>
    <mergeCell ref="C5:C6"/>
    <mergeCell ref="A37:A38"/>
    <mergeCell ref="J5:J6"/>
    <mergeCell ref="B35:B36"/>
    <mergeCell ref="A18:A19"/>
    <mergeCell ref="G5:I5"/>
    <mergeCell ref="A72:A74"/>
    <mergeCell ref="B72:B74"/>
    <mergeCell ref="A69:A70"/>
    <mergeCell ref="A60:A62"/>
    <mergeCell ref="B69:B70"/>
    <mergeCell ref="A68:J68"/>
    <mergeCell ref="J69:J70"/>
    <mergeCell ref="A63:J63"/>
    <mergeCell ref="A57:A58"/>
    <mergeCell ref="B31:B32"/>
    <mergeCell ref="D5:F5"/>
    <mergeCell ref="B33:B34"/>
    <mergeCell ref="B39:B40"/>
    <mergeCell ref="J18:J19"/>
    <mergeCell ref="A45:A47"/>
    <mergeCell ref="A41:A42"/>
    <mergeCell ref="B20:B21"/>
    <mergeCell ref="B37:B38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H11" sqref="H11"/>
    </sheetView>
  </sheetViews>
  <sheetFormatPr defaultColWidth="9.140625" defaultRowHeight="15"/>
  <sheetData>
    <row r="1" spans="1:3" ht="15">
      <c r="A1">
        <v>296</v>
      </c>
      <c r="B1">
        <v>300</v>
      </c>
      <c r="C1">
        <v>265.698</v>
      </c>
    </row>
    <row r="2" spans="1:3" ht="15">
      <c r="A2">
        <v>296</v>
      </c>
      <c r="B2">
        <v>300</v>
      </c>
      <c r="C2">
        <v>30</v>
      </c>
    </row>
    <row r="3" spans="1:2" ht="15">
      <c r="A3">
        <v>88</v>
      </c>
      <c r="B3">
        <v>125</v>
      </c>
    </row>
    <row r="4" spans="1:3" ht="15">
      <c r="A4">
        <v>140</v>
      </c>
      <c r="B4">
        <v>65</v>
      </c>
      <c r="C4">
        <v>10</v>
      </c>
    </row>
    <row r="5" spans="1:3" ht="15">
      <c r="A5">
        <v>83</v>
      </c>
      <c r="B5">
        <v>33.617</v>
      </c>
      <c r="C5">
        <v>190</v>
      </c>
    </row>
    <row r="6" spans="1:3" ht="15">
      <c r="A6">
        <v>140</v>
      </c>
      <c r="B6">
        <v>65</v>
      </c>
      <c r="C6">
        <v>10</v>
      </c>
    </row>
    <row r="7" spans="1:3" ht="15">
      <c r="A7">
        <v>92</v>
      </c>
      <c r="B7">
        <v>65</v>
      </c>
      <c r="C7">
        <v>4</v>
      </c>
    </row>
    <row r="8" spans="1:3" ht="15">
      <c r="A8">
        <v>92</v>
      </c>
      <c r="B8">
        <v>52.102</v>
      </c>
      <c r="C8">
        <v>76</v>
      </c>
    </row>
    <row r="9" spans="1:2" ht="15">
      <c r="A9">
        <v>180</v>
      </c>
      <c r="B9">
        <v>20</v>
      </c>
    </row>
    <row r="10" spans="1:2" ht="15">
      <c r="A10">
        <v>179.973</v>
      </c>
      <c r="B10">
        <v>374.39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6" sqref="A1:J6"/>
    </sheetView>
  </sheetViews>
  <sheetFormatPr defaultColWidth="9.140625" defaultRowHeight="15"/>
  <cols>
    <col min="2" max="2" width="57.57421875" style="0" customWidth="1"/>
  </cols>
  <sheetData>
    <row r="1" spans="1:10" ht="36" customHeight="1">
      <c r="A1" s="93" t="s">
        <v>52</v>
      </c>
      <c r="B1" s="93"/>
      <c r="C1" s="93"/>
      <c r="D1" s="93"/>
      <c r="E1" s="93"/>
      <c r="F1" s="93"/>
      <c r="G1" s="93"/>
      <c r="H1" s="93"/>
      <c r="I1" s="69"/>
      <c r="J1" s="5"/>
    </row>
    <row r="2" spans="1:10" ht="51">
      <c r="A2" s="19" t="s">
        <v>2</v>
      </c>
      <c r="B2" s="19" t="s">
        <v>81</v>
      </c>
      <c r="C2" s="19" t="s">
        <v>82</v>
      </c>
      <c r="D2" s="90" t="s">
        <v>83</v>
      </c>
      <c r="E2" s="90"/>
      <c r="F2" s="90"/>
      <c r="G2" s="100" t="s">
        <v>85</v>
      </c>
      <c r="H2" s="100"/>
      <c r="I2" s="100"/>
      <c r="J2" s="100" t="s">
        <v>0</v>
      </c>
    </row>
    <row r="3" spans="1:10" ht="51">
      <c r="A3" s="17"/>
      <c r="B3" s="18"/>
      <c r="C3" s="9"/>
      <c r="D3" s="19" t="s">
        <v>1</v>
      </c>
      <c r="E3" s="19" t="s">
        <v>84</v>
      </c>
      <c r="F3" s="19" t="s">
        <v>90</v>
      </c>
      <c r="G3" s="19" t="s">
        <v>1</v>
      </c>
      <c r="H3" s="19" t="s">
        <v>84</v>
      </c>
      <c r="I3" s="19" t="s">
        <v>91</v>
      </c>
      <c r="J3" s="100"/>
    </row>
    <row r="4" spans="1:10" ht="38.25">
      <c r="A4" s="15" t="s">
        <v>22</v>
      </c>
      <c r="B4" s="3" t="s">
        <v>23</v>
      </c>
      <c r="C4" s="22" t="s">
        <v>88</v>
      </c>
      <c r="D4" s="5"/>
      <c r="E4" s="5"/>
      <c r="F4" s="5"/>
      <c r="G4" s="5"/>
      <c r="H4" s="5"/>
      <c r="I4" s="8"/>
      <c r="J4" s="23" t="s">
        <v>105</v>
      </c>
    </row>
    <row r="5" spans="1:10" ht="140.25">
      <c r="A5" s="15" t="s">
        <v>24</v>
      </c>
      <c r="B5" s="16" t="s">
        <v>53</v>
      </c>
      <c r="C5" s="22" t="s">
        <v>88</v>
      </c>
      <c r="D5" s="5"/>
      <c r="E5" s="5"/>
      <c r="F5" s="5"/>
      <c r="G5" s="5"/>
      <c r="H5" s="5"/>
      <c r="I5" s="8"/>
      <c r="J5" s="23"/>
    </row>
    <row r="6" spans="1:10" ht="114.75">
      <c r="A6" s="15" t="s">
        <v>25</v>
      </c>
      <c r="B6" s="16" t="s">
        <v>54</v>
      </c>
      <c r="C6" s="5"/>
      <c r="D6" s="5"/>
      <c r="E6" s="5"/>
      <c r="F6" s="5"/>
      <c r="G6" s="5"/>
      <c r="H6" s="5"/>
      <c r="I6" s="8"/>
      <c r="J6" s="5"/>
    </row>
  </sheetData>
  <sheetProtection/>
  <mergeCells count="4">
    <mergeCell ref="A1:I1"/>
    <mergeCell ref="D2:F2"/>
    <mergeCell ref="G2:I2"/>
    <mergeCell ref="J2:J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Грудцына Ирина Викторовна</cp:lastModifiedBy>
  <cp:lastPrinted>2012-02-07T07:12:33Z</cp:lastPrinted>
  <dcterms:created xsi:type="dcterms:W3CDTF">2012-01-18T16:26:29Z</dcterms:created>
  <dcterms:modified xsi:type="dcterms:W3CDTF">2012-02-07T07:17:46Z</dcterms:modified>
  <cp:category/>
  <cp:version/>
  <cp:contentType/>
  <cp:contentStatus/>
</cp:coreProperties>
</file>