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2" activeTab="2"/>
  </bookViews>
  <sheets>
    <sheet name="мясо, рыба, колбасные изделия" sheetId="1" r:id="rId1"/>
    <sheet name="молочные продукты" sheetId="2" r:id="rId2"/>
    <sheet name="кондитерские изделия" sheetId="3" r:id="rId3"/>
  </sheets>
  <definedNames>
    <definedName name="_xlnm.Print_Area" localSheetId="1">'молочные продукты'!$A$1:$R$61</definedName>
  </definedNames>
  <calcPr fullCalcOnLoad="1"/>
</workbook>
</file>

<file path=xl/sharedStrings.xml><?xml version="1.0" encoding="utf-8"?>
<sst xmlns="http://schemas.openxmlformats.org/spreadsheetml/2006/main" count="306" uniqueCount="118">
  <si>
    <t>Категории</t>
  </si>
  <si>
    <t>Цены/ поставщики</t>
  </si>
  <si>
    <t>Средняя цена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</si>
  <si>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или  ТУ производителя</t>
  </si>
  <si>
    <t xml:space="preserve">Кол-во ед. товара  </t>
  </si>
  <si>
    <t>Цена за ед. товара.</t>
  </si>
  <si>
    <t>-</t>
  </si>
  <si>
    <t>Итого</t>
  </si>
  <si>
    <t>ООО « Уралтон», г. Екатеринбург</t>
  </si>
  <si>
    <t>ООО « Прод -Мир»,  г. Екатеринбург</t>
  </si>
  <si>
    <t>Цена за ед. товара</t>
  </si>
  <si>
    <t>Печень говяжья замороженная,  в соответствии с ОСТ или  ТУ производителя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</si>
  <si>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</si>
  <si>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</si>
  <si>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</si>
  <si>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Колбаса вареная без жира,  высший сорт,  ГОСТ 23670-79 или ТУ производителя</t>
  </si>
  <si>
    <t>Сургутский МПК,  г. Сургут</t>
  </si>
  <si>
    <t xml:space="preserve">Сосиски говяжьи без жира,   высший сорт,  ГОСТ  23670-79 или ТУ производителя         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</si>
  <si>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</si>
  <si>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</si>
  <si>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</si>
  <si>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</si>
  <si>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</si>
  <si>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</si>
  <si>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</si>
  <si>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</si>
  <si>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</si>
  <si>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</si>
  <si>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6-00- 90</t>
  </si>
  <si>
    <t>2.</t>
  </si>
  <si>
    <t>3.</t>
  </si>
  <si>
    <t>ИП Меретуков М.Ю.</t>
  </si>
  <si>
    <t>Телефон 8 (34675)  7-56-51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</si>
  <si>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</si>
  <si>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</si>
  <si>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</si>
  <si>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</si>
  <si>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</si>
  <si>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</si>
  <si>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</si>
  <si>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</si>
  <si>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</si>
  <si>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Кол-во ед. товара 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</si>
  <si>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</si>
  <si>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Филиал ООО « Юнимилк», Тюменская обл.</t>
  </si>
  <si>
    <t>Молоко сгущенное с сахаром, с массовой  долей жира не менее 8,5%,  без растительных добавок,  380-400 гр., ГОСТ 2903 - 78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</si>
  <si>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</si>
  <si>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</si>
  <si>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ООО «Березовский молокозавод», Свердловская обл.</t>
  </si>
  <si>
    <t>Телефон 8 (34675)   6-00- 90</t>
  </si>
  <si>
    <t>ИП Завацкая  И.Р.</t>
  </si>
  <si>
    <t>Телефон 8 (34675)   6-70-44</t>
  </si>
  <si>
    <t>Телефон 8 (34675)   7-60-23</t>
  </si>
  <si>
    <t>Продукты питания  (молочные продукты)</t>
  </si>
  <si>
    <t>Начальная   цена</t>
  </si>
  <si>
    <t>Способ размещения заказа:  совместный открытый аукцион</t>
  </si>
  <si>
    <t>Телефон 8 (34675)  7-60-23</t>
  </si>
  <si>
    <t>Ф.И.О.  руководителя                           Бобровская Н.И.                      Подпись ______________________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</si>
  <si>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</t>
  </si>
  <si>
    <t>Свердловский МК, г. Екатеринбург</t>
  </si>
  <si>
    <t>ООО « СЭВКО»,  г. Екатеринбург</t>
  </si>
  <si>
    <t xml:space="preserve">ВАМИН, ОАО « Алексеевский МЗ", Татарстан </t>
  </si>
  <si>
    <t>Татарстан</t>
  </si>
  <si>
    <t>ООО" Слуцкий сыродельный комбинат " Белоруссия</t>
  </si>
  <si>
    <t>ИП  Ходжаев Д.А..</t>
  </si>
  <si>
    <t>ОАО « УВА-Молоко», Россия</t>
  </si>
  <si>
    <t>ИП Ходжаев Д.А.</t>
  </si>
  <si>
    <t>Продукты питания (мясо, рыба, колбасные изделия)</t>
  </si>
  <si>
    <t>Ф.И.О.  руководителя                          Бобровская Н.И.         Подпись _____________________</t>
  </si>
  <si>
    <t>До 25.12.2010</t>
  </si>
  <si>
    <t>ТД "Курганский", г. Екатеринбург</t>
  </si>
  <si>
    <t xml:space="preserve">ЗАО" Алексеевский МК", Белгородская обл. 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</si>
  <si>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6 649 000</t>
    </r>
    <r>
      <rPr>
        <sz val="11"/>
        <color theme="1"/>
        <rFont val="Calibri"/>
        <family val="2"/>
      </rPr>
      <t xml:space="preserve">   рублей.</t>
    </r>
  </si>
  <si>
    <r>
      <t xml:space="preserve">Примечание: Лимит финансирования – </t>
    </r>
    <r>
      <rPr>
        <sz val="12"/>
        <color indexed="10"/>
        <rFont val="Times New Roman"/>
        <family val="1"/>
      </rPr>
      <t xml:space="preserve">1 630 000  </t>
    </r>
    <r>
      <rPr>
        <sz val="12"/>
        <color indexed="8"/>
        <rFont val="Times New Roman"/>
        <family val="1"/>
      </rPr>
      <t xml:space="preserve"> рублей.</t>
    </r>
  </si>
  <si>
    <t>До 15.02.2011</t>
  </si>
  <si>
    <t>ООО « Уралтон», г. Екатеринбург, ООО «Пинский МПК», Беларусь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</si>
  <si>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21.02.2011 года</t>
    </r>
  </si>
  <si>
    <r>
      <t>Дата составления сводной  таблицы    21. 02.2011</t>
    </r>
    <r>
      <rPr>
        <u val="single"/>
        <sz val="12"/>
        <color indexed="8"/>
        <rFont val="Times New Roman"/>
        <family val="1"/>
      </rPr>
      <t xml:space="preserve"> года</t>
    </r>
  </si>
  <si>
    <t>ООО "Сов-Оптторг-Продукт"</t>
  </si>
  <si>
    <t>Способ размещения заказа:  запрос котировок</t>
  </si>
  <si>
    <t>ИП Соколова  С.В.</t>
  </si>
  <si>
    <t>Ип Ходжаев Д.А.</t>
  </si>
  <si>
    <t>ЗАО "Алтайская крупа" Алтайский край</t>
  </si>
  <si>
    <t>Цена за ед. товара. кг.</t>
  </si>
  <si>
    <t>ОАО "Мелькомбинат"г. Баженов, Свердловская обл.</t>
  </si>
  <si>
    <t>Горох колотый, шлифованный, цвет желтый;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по 800 гр., упаковка маркированная без повреждений. ГОСТ 28674-90</t>
  </si>
  <si>
    <t>ОАО Челябинский КХП г. Челябинск</t>
  </si>
  <si>
    <t>ОАО  "Россельхозпродукт" г. Екатеринбург</t>
  </si>
  <si>
    <t>Крупа -  манная марки МТ, цвет бело-желтый;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по 700 гр.,  упаковка маркированная без повреждений.  ГОСТ 7022-97</t>
  </si>
  <si>
    <t>Марьяновский КХП Омская обл. р.п. Марьянова</t>
  </si>
  <si>
    <t>Крупа пшеничная высший сорт цвет желтый  разных оттенков; 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по 600 гр., упаковка маркированная без повреждений.  ГОСТ 572-60</t>
  </si>
  <si>
    <t xml:space="preserve">Крупа перловая ядро, освобожденное от цветковых пленок, шлифованное; цвет желтоватый или с зеленоватым оттенком;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по 600-800 гр., упаковка маркированная без повреждений.  ГОСТ 5784-60 </t>
  </si>
  <si>
    <t>Овсяные хлопья геркулес, высший сорт,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по 400 гр., упаковка маркированная без повреждений. ГОСТ 21149- 93</t>
  </si>
  <si>
    <t>Крупа ячневая дробленная, цвет белый с желтоватым оттенком;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по 600 гр., упаковка маркированная без повреждений.  ГОСТ 5784- 60</t>
  </si>
  <si>
    <t>Крупа кукурузная  шлифованная, цвет желтый;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по 600 гр., упаковка маркированная без повреждений.  ГОСТ 6002- 69</t>
  </si>
  <si>
    <t>Макаронные изделия  высшего  сорта, в ассортименте,  из твердых сортов пшеницы, обогащенные витаминами и минеральными веществами, с содержанием белка не менее 12 г/100г,  фасованные   в прозрачные полиэтиленовые мешки  по 5-10 кг, без зараженности, загрязнений и примесей, упаковка без повреждений, маркированная.  ГОСТ Р  51865 - 2002</t>
  </si>
  <si>
    <t>ОАО Верненский КХП Челябинская обл.</t>
  </si>
  <si>
    <t>Мука пшеничная  высший сорт, весовая,   в мешках  по  25-50 кг, цвет белый или с кремовым оттенком;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Упаковка маркированная, без повреждений.  ГОСТ 52189-2003</t>
  </si>
  <si>
    <t>Сахар-песок  рафинированный,  из сахарной свеклы,  весовой, в мешках по 50 кг,  вкус и запах: сладкий, без посторонних привкуса и запаха, как в сухом виде, так и в водном растворе; раствор сахара должен быть прозрачным или слабо опалесцирующим без нерастворимого осадка, механических или других посторонних примесей. Сорт ЭКСТРА. Упаковка без повреждений.       ГОСТ 21 - 94</t>
  </si>
  <si>
    <t xml:space="preserve">ООО "Ставропольсахар" Ставропольский край </t>
  </si>
  <si>
    <t>До 30.06.2013</t>
  </si>
  <si>
    <t xml:space="preserve">26.11.2012
</t>
  </si>
  <si>
    <t>Крупа – гречневая ядрица, первый сорт, весовая в мешках   по 25 кг, цвет кремовый с желтоватым или зеленоватым оттенком;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Упаковка маркированная без повреждений.     ГОСТ 5550-74</t>
  </si>
  <si>
    <t>ЗАО "Бийский КК Наладчик" Алтайский край</t>
  </si>
  <si>
    <t>"Крупек" ОАО мелькомбинат г. Баженов Свердловская обл.</t>
  </si>
  <si>
    <t xml:space="preserve"> Рис  шлифованный круглый весовой, высший сорт, в мешках  по 25 кг, 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Упаковка маркированная без повреждений. ГОСТ 6293-90</t>
  </si>
  <si>
    <t>ОАО Славянский ХК Краснодарский край</t>
  </si>
  <si>
    <t>ОАО Славянский ХК Славянск - на Кубан</t>
  </si>
  <si>
    <t>Пшено шлифованное, высший сорт, цвет желтый  разных оттенков; 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по 800 гр., упаковка маркированная без повреждений. ГОСТ 572-60</t>
  </si>
  <si>
    <t>ООО Круп Торг Пугачев Саратовская обл.</t>
  </si>
  <si>
    <t>Телефон 8 (34675)   6 00 90, прайсы на 17.04.2013 г.</t>
  </si>
  <si>
    <t>Телефон 8 (34675)  7-60-23, прайсы на 22.04.2013 г.</t>
  </si>
  <si>
    <t>Телефон (34675)4-00-50,прайсы  на 23.04.2013 г.</t>
  </si>
  <si>
    <t>Дата составления сводной  таблицы    10.06.2013 года</t>
  </si>
  <si>
    <t xml:space="preserve">Продукты питания (крупы, макаронные изделия, мука, сахар) </t>
  </si>
  <si>
    <t>Обоснование начальной (максимальной) цены гражданско-правового договора</t>
  </si>
  <si>
    <r>
      <t xml:space="preserve">Примечание: Лимит финансирования –   </t>
    </r>
    <r>
      <rPr>
        <b/>
        <sz val="12"/>
        <color indexed="8"/>
        <rFont val="Times New Roman"/>
        <family val="1"/>
      </rPr>
      <t>259 530  рублей.</t>
    </r>
  </si>
  <si>
    <t>ИО директора МБОУ "СОШ № 2"       В.А. Максимова               Подпись ______________________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</si>
</sst>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14" fontId="8" fillId="0" borderId="40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39" xfId="0" applyFont="1" applyBorder="1" applyAlignment="1">
      <alignment vertical="center" wrapText="1"/>
    </xf>
    <xf numFmtId="0" fontId="16" fillId="0" borderId="4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vertical="center" wrapText="1"/>
    </xf>
    <xf numFmtId="0" fontId="14" fillId="0" borderId="52" xfId="0" applyFont="1" applyBorder="1" applyAlignment="1">
      <alignment vertical="center" wrapText="1"/>
    </xf>
    <xf numFmtId="0" fontId="16" fillId="0" borderId="51" xfId="0" applyFont="1" applyBorder="1" applyAlignment="1">
      <alignment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8" fillId="0" borderId="6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3" fontId="5" fillId="0" borderId="68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2" fillId="0" borderId="75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76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6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46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2" fillId="0" borderId="64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6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justify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48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4" fontId="2" fillId="0" borderId="65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7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0" fontId="15" fillId="0" borderId="44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81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left" vertical="center" wrapText="1"/>
    </xf>
    <xf numFmtId="0" fontId="51" fillId="0" borderId="23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82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5" fillId="0" borderId="8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6" fillId="0" borderId="8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34" fillId="0" borderId="12" xfId="0" applyFont="1" applyBorder="1" applyAlignment="1">
      <alignment/>
    </xf>
    <xf numFmtId="0" fontId="34" fillId="0" borderId="13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18" xfId="0" applyFont="1" applyBorder="1" applyAlignment="1">
      <alignment/>
    </xf>
    <xf numFmtId="0" fontId="34" fillId="0" borderId="19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left" vertical="center" wrapText="1"/>
    </xf>
    <xf numFmtId="0" fontId="2" fillId="0" borderId="85" xfId="0" applyFont="1" applyBorder="1" applyAlignment="1">
      <alignment horizontal="left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14" fontId="2" fillId="0" borderId="68" xfId="0" applyNumberFormat="1" applyFont="1" applyBorder="1" applyAlignment="1">
      <alignment horizontal="center" vertical="center" wrapText="1"/>
    </xf>
    <xf numFmtId="14" fontId="2" fillId="0" borderId="74" xfId="0" applyNumberFormat="1" applyFont="1" applyBorder="1" applyAlignment="1">
      <alignment horizontal="center" vertical="center" wrapText="1"/>
    </xf>
    <xf numFmtId="0" fontId="2" fillId="0" borderId="64" xfId="0" applyFont="1" applyBorder="1" applyAlignment="1">
      <alignment horizontal="justify" vertical="top" wrapText="1"/>
    </xf>
    <xf numFmtId="0" fontId="13" fillId="0" borderId="76" xfId="0" applyFont="1" applyBorder="1" applyAlignment="1">
      <alignment horizontal="left" vertical="center" wrapText="1"/>
    </xf>
    <xf numFmtId="0" fontId="51" fillId="0" borderId="22" xfId="0" applyFont="1" applyBorder="1" applyAlignment="1">
      <alignment horizontal="left" vertical="center" wrapText="1"/>
    </xf>
    <xf numFmtId="0" fontId="13" fillId="0" borderId="90" xfId="0" applyFont="1" applyBorder="1" applyAlignment="1">
      <alignment horizontal="left" vertical="center" wrapText="1"/>
    </xf>
    <xf numFmtId="0" fontId="51" fillId="0" borderId="91" xfId="0" applyFont="1" applyBorder="1" applyAlignment="1">
      <alignment horizontal="left" vertical="center" wrapText="1"/>
    </xf>
    <xf numFmtId="0" fontId="13" fillId="0" borderId="92" xfId="0" applyFont="1" applyBorder="1" applyAlignment="1">
      <alignment horizontal="left" vertical="center" wrapText="1"/>
    </xf>
    <xf numFmtId="0" fontId="51" fillId="0" borderId="38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0" fillId="0" borderId="18" xfId="0" applyBorder="1" applyAlignment="1">
      <alignment horizontal="right" vertical="center"/>
    </xf>
    <xf numFmtId="14" fontId="8" fillId="0" borderId="13" xfId="0" applyNumberFormat="1" applyFont="1" applyBorder="1" applyAlignment="1">
      <alignment horizontal="center" vertical="center" wrapText="1"/>
    </xf>
    <xf numFmtId="14" fontId="8" fillId="0" borderId="21" xfId="0" applyNumberFormat="1" applyFont="1" applyBorder="1" applyAlignment="1">
      <alignment horizontal="center" vertical="center" wrapText="1"/>
    </xf>
    <xf numFmtId="14" fontId="8" fillId="0" borderId="19" xfId="0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8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4" fontId="2" fillId="0" borderId="36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2" fillId="0" borderId="86" xfId="0" applyNumberFormat="1" applyFont="1" applyBorder="1" applyAlignment="1">
      <alignment horizontal="center" vertical="center" wrapText="1"/>
    </xf>
    <xf numFmtId="14" fontId="2" fillId="0" borderId="87" xfId="0" applyNumberFormat="1" applyFont="1" applyBorder="1" applyAlignment="1">
      <alignment horizontal="center" vertical="center" wrapText="1"/>
    </xf>
    <xf numFmtId="14" fontId="2" fillId="0" borderId="6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="90" zoomScaleSheetLayoutView="90" zoomScalePageLayoutView="0" workbookViewId="0" topLeftCell="A55">
      <selection activeCell="B62" sqref="B62:C65"/>
    </sheetView>
  </sheetViews>
  <sheetFormatPr defaultColWidth="9.140625" defaultRowHeight="15"/>
  <cols>
    <col min="1" max="1" width="20.28125" style="18" customWidth="1"/>
    <col min="2" max="2" width="9.57421875" style="0" customWidth="1"/>
    <col min="3" max="3" width="0.2890625" style="0" customWidth="1"/>
    <col min="4" max="4" width="1.28515625" style="0" hidden="1" customWidth="1"/>
    <col min="5" max="6" width="9.57421875" style="0" customWidth="1"/>
    <col min="7" max="7" width="9.421875" style="0" customWidth="1"/>
    <col min="8" max="9" width="10.7109375" style="0" customWidth="1"/>
    <col min="10" max="10" width="9.7109375" style="0" customWidth="1"/>
    <col min="11" max="11" width="9.140625" style="0" hidden="1" customWidth="1"/>
    <col min="12" max="12" width="9.421875" style="0" customWidth="1"/>
    <col min="13" max="13" width="6.710937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7.00390625" style="0" customWidth="1"/>
    <col min="20" max="20" width="10.7109375" style="0" customWidth="1"/>
  </cols>
  <sheetData>
    <row r="1" spans="1:20" ht="30.75" customHeight="1">
      <c r="A1" s="146" t="s">
        <v>39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0" ht="15">
      <c r="A2" s="246" t="s">
        <v>67</v>
      </c>
      <c r="B2" s="246"/>
      <c r="C2" s="246"/>
      <c r="D2" s="246"/>
      <c r="E2" s="246"/>
      <c r="F2" s="246"/>
      <c r="G2" s="246"/>
      <c r="H2" s="246"/>
      <c r="I2" s="1"/>
      <c r="J2" s="246" t="s">
        <v>55</v>
      </c>
      <c r="K2" s="246"/>
      <c r="L2" s="246"/>
      <c r="M2" s="246"/>
      <c r="N2" s="246"/>
      <c r="O2" s="246"/>
      <c r="P2" s="246"/>
      <c r="Q2" s="246"/>
      <c r="R2" s="246"/>
      <c r="S2" s="246"/>
      <c r="T2" s="246"/>
    </row>
    <row r="3" spans="1:20" ht="15.75" thickBot="1">
      <c r="A3" s="2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.75" thickTop="1">
      <c r="A4" s="229" t="s">
        <v>0</v>
      </c>
      <c r="B4" s="139" t="s">
        <v>1</v>
      </c>
      <c r="C4" s="140"/>
      <c r="D4" s="140"/>
      <c r="E4" s="140"/>
      <c r="F4" s="141"/>
      <c r="G4" s="151" t="s">
        <v>2</v>
      </c>
      <c r="H4" s="139" t="s">
        <v>1</v>
      </c>
      <c r="I4" s="140"/>
      <c r="J4" s="141"/>
      <c r="K4" s="139" t="s">
        <v>2</v>
      </c>
      <c r="L4" s="141"/>
      <c r="M4" s="139" t="s">
        <v>1</v>
      </c>
      <c r="N4" s="140"/>
      <c r="O4" s="141"/>
      <c r="P4" s="139" t="s">
        <v>2</v>
      </c>
      <c r="Q4" s="140"/>
      <c r="R4" s="140"/>
      <c r="S4" s="141"/>
      <c r="T4" s="159" t="s">
        <v>54</v>
      </c>
    </row>
    <row r="5" spans="1:20" ht="15.75" customHeight="1">
      <c r="A5" s="249"/>
      <c r="B5" s="142"/>
      <c r="C5" s="143"/>
      <c r="D5" s="143"/>
      <c r="E5" s="143"/>
      <c r="F5" s="144"/>
      <c r="G5" s="152"/>
      <c r="H5" s="142"/>
      <c r="I5" s="143"/>
      <c r="J5" s="144"/>
      <c r="K5" s="142"/>
      <c r="L5" s="144"/>
      <c r="M5" s="142"/>
      <c r="N5" s="143"/>
      <c r="O5" s="144"/>
      <c r="P5" s="145"/>
      <c r="Q5" s="146"/>
      <c r="R5" s="146"/>
      <c r="S5" s="147"/>
      <c r="T5" s="247"/>
    </row>
    <row r="6" spans="1:20" ht="15.75" thickBot="1">
      <c r="A6" s="249"/>
      <c r="B6" s="133"/>
      <c r="C6" s="134"/>
      <c r="D6" s="134"/>
      <c r="E6" s="134"/>
      <c r="F6" s="135"/>
      <c r="G6" s="152"/>
      <c r="H6" s="133"/>
      <c r="I6" s="134"/>
      <c r="J6" s="135"/>
      <c r="K6" s="142"/>
      <c r="L6" s="144"/>
      <c r="M6" s="133"/>
      <c r="N6" s="134"/>
      <c r="O6" s="135"/>
      <c r="P6" s="145"/>
      <c r="Q6" s="146"/>
      <c r="R6" s="146"/>
      <c r="S6" s="147"/>
      <c r="T6" s="247"/>
    </row>
    <row r="7" spans="1:20" ht="16.5" thickBot="1">
      <c r="A7" s="250"/>
      <c r="B7" s="136">
        <v>1</v>
      </c>
      <c r="C7" s="138"/>
      <c r="D7" s="136">
        <v>2</v>
      </c>
      <c r="E7" s="138"/>
      <c r="F7" s="24">
        <v>3</v>
      </c>
      <c r="G7" s="153"/>
      <c r="H7" s="24">
        <v>1</v>
      </c>
      <c r="I7" s="24">
        <v>2</v>
      </c>
      <c r="J7" s="24">
        <v>3</v>
      </c>
      <c r="K7" s="133"/>
      <c r="L7" s="135"/>
      <c r="M7" s="24">
        <v>1</v>
      </c>
      <c r="N7" s="24">
        <v>2</v>
      </c>
      <c r="O7" s="26">
        <v>3</v>
      </c>
      <c r="P7" s="148"/>
      <c r="Q7" s="149"/>
      <c r="R7" s="149"/>
      <c r="S7" s="150"/>
      <c r="T7" s="248"/>
    </row>
    <row r="8" spans="1:20" ht="15">
      <c r="A8" s="232" t="s">
        <v>33</v>
      </c>
      <c r="B8" s="130" t="s">
        <v>3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2"/>
      <c r="T8" s="154"/>
    </row>
    <row r="9" spans="1:20" ht="28.5" customHeight="1" thickBot="1">
      <c r="A9" s="233"/>
      <c r="B9" s="133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5"/>
      <c r="T9" s="155"/>
    </row>
    <row r="10" spans="1:20" ht="19.5" thickBot="1">
      <c r="A10" s="19" t="s">
        <v>4</v>
      </c>
      <c r="B10" s="156">
        <v>4230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8"/>
      <c r="T10" s="25"/>
    </row>
    <row r="11" spans="1:20" ht="14.25" customHeight="1">
      <c r="A11" s="232" t="s">
        <v>34</v>
      </c>
      <c r="B11" s="130" t="s">
        <v>75</v>
      </c>
      <c r="C11" s="131"/>
      <c r="D11" s="131"/>
      <c r="E11" s="131"/>
      <c r="F11" s="131"/>
      <c r="G11" s="132"/>
      <c r="H11" s="130"/>
      <c r="I11" s="131"/>
      <c r="J11" s="131"/>
      <c r="K11" s="131"/>
      <c r="L11" s="132"/>
      <c r="M11" s="130"/>
      <c r="N11" s="131"/>
      <c r="O11" s="131"/>
      <c r="P11" s="131"/>
      <c r="Q11" s="131"/>
      <c r="R11" s="131"/>
      <c r="S11" s="132"/>
      <c r="T11" s="154"/>
    </row>
    <row r="12" spans="1:20" ht="15" customHeight="1" thickBot="1">
      <c r="A12" s="233"/>
      <c r="B12" s="133"/>
      <c r="C12" s="134"/>
      <c r="D12" s="134"/>
      <c r="E12" s="134"/>
      <c r="F12" s="134"/>
      <c r="G12" s="135"/>
      <c r="H12" s="133"/>
      <c r="I12" s="134"/>
      <c r="J12" s="134"/>
      <c r="K12" s="134"/>
      <c r="L12" s="135"/>
      <c r="M12" s="133"/>
      <c r="N12" s="134"/>
      <c r="O12" s="134"/>
      <c r="P12" s="134"/>
      <c r="Q12" s="134"/>
      <c r="R12" s="134"/>
      <c r="S12" s="135"/>
      <c r="T12" s="155"/>
    </row>
    <row r="13" spans="1:20" ht="16.5" thickBot="1">
      <c r="A13" s="19" t="s">
        <v>5</v>
      </c>
      <c r="B13" s="136">
        <v>250</v>
      </c>
      <c r="C13" s="137"/>
      <c r="D13" s="138"/>
      <c r="E13" s="24">
        <v>270</v>
      </c>
      <c r="F13" s="24">
        <v>250</v>
      </c>
      <c r="G13" s="29">
        <v>256.67</v>
      </c>
      <c r="H13" s="24">
        <v>0</v>
      </c>
      <c r="I13" s="24"/>
      <c r="J13" s="26"/>
      <c r="K13" s="28"/>
      <c r="L13" s="29"/>
      <c r="M13" s="24"/>
      <c r="N13" s="24"/>
      <c r="O13" s="26"/>
      <c r="P13" s="27"/>
      <c r="Q13" s="27"/>
      <c r="R13" s="28"/>
      <c r="S13" s="29"/>
      <c r="T13" s="30">
        <v>256</v>
      </c>
    </row>
    <row r="14" spans="1:20" ht="16.5" thickBot="1">
      <c r="A14" s="20" t="s">
        <v>7</v>
      </c>
      <c r="B14" s="127">
        <f>B13*B10</f>
        <v>1057500</v>
      </c>
      <c r="C14" s="128"/>
      <c r="D14" s="129"/>
      <c r="E14" s="44">
        <f>E13*B10</f>
        <v>1142100</v>
      </c>
      <c r="F14" s="44">
        <f>F13*B10</f>
        <v>1057500</v>
      </c>
      <c r="G14" s="34">
        <f>G13*B10</f>
        <v>1085714.1</v>
      </c>
      <c r="H14" s="44">
        <f>H13*B10</f>
        <v>0</v>
      </c>
      <c r="I14" s="44">
        <f>I13*B10</f>
        <v>0</v>
      </c>
      <c r="J14" s="50">
        <f>J13*B10</f>
        <v>0</v>
      </c>
      <c r="K14" s="51"/>
      <c r="L14" s="34">
        <f>L13*B10</f>
        <v>0</v>
      </c>
      <c r="M14" s="44"/>
      <c r="N14" s="44">
        <f>N13*B10</f>
        <v>0</v>
      </c>
      <c r="O14" s="50">
        <f>O13*B10</f>
        <v>0</v>
      </c>
      <c r="P14" s="52"/>
      <c r="Q14" s="52"/>
      <c r="R14" s="51"/>
      <c r="S14" s="34">
        <f>S13*B10</f>
        <v>0</v>
      </c>
      <c r="T14" s="37">
        <f>T13*B10</f>
        <v>1082880</v>
      </c>
    </row>
    <row r="15" spans="1:20" ht="15.75" thickTop="1">
      <c r="A15" s="229" t="s">
        <v>33</v>
      </c>
      <c r="B15" s="139" t="s">
        <v>58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1"/>
      <c r="T15" s="159"/>
    </row>
    <row r="16" spans="1:20" ht="15.75" thickBot="1">
      <c r="A16" s="233"/>
      <c r="B16" s="133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5"/>
      <c r="T16" s="155"/>
    </row>
    <row r="17" spans="1:20" ht="19.5" thickBot="1">
      <c r="A17" s="19" t="s">
        <v>4</v>
      </c>
      <c r="B17" s="156">
        <v>13220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8"/>
      <c r="T17" s="25"/>
    </row>
    <row r="18" spans="1:20" ht="15">
      <c r="A18" s="232" t="s">
        <v>35</v>
      </c>
      <c r="B18" s="130" t="s">
        <v>8</v>
      </c>
      <c r="C18" s="131"/>
      <c r="D18" s="131"/>
      <c r="E18" s="131"/>
      <c r="F18" s="131"/>
      <c r="G18" s="132"/>
      <c r="H18" s="130" t="s">
        <v>9</v>
      </c>
      <c r="I18" s="131"/>
      <c r="J18" s="131"/>
      <c r="K18" s="131"/>
      <c r="L18" s="132"/>
      <c r="M18" s="130"/>
      <c r="N18" s="131"/>
      <c r="O18" s="131"/>
      <c r="P18" s="131"/>
      <c r="Q18" s="131"/>
      <c r="R18" s="131"/>
      <c r="S18" s="132"/>
      <c r="T18" s="160"/>
    </row>
    <row r="19" spans="1:20" ht="15.75" thickBot="1">
      <c r="A19" s="233"/>
      <c r="B19" s="133"/>
      <c r="C19" s="134"/>
      <c r="D19" s="134"/>
      <c r="E19" s="134"/>
      <c r="F19" s="134"/>
      <c r="G19" s="135"/>
      <c r="H19" s="133"/>
      <c r="I19" s="134"/>
      <c r="J19" s="134"/>
      <c r="K19" s="134"/>
      <c r="L19" s="135"/>
      <c r="M19" s="133"/>
      <c r="N19" s="134"/>
      <c r="O19" s="134"/>
      <c r="P19" s="134"/>
      <c r="Q19" s="134"/>
      <c r="R19" s="134"/>
      <c r="S19" s="135"/>
      <c r="T19" s="161"/>
    </row>
    <row r="20" spans="1:20" ht="16.5" thickBot="1">
      <c r="A20" s="19" t="s">
        <v>10</v>
      </c>
      <c r="B20" s="136">
        <v>300</v>
      </c>
      <c r="C20" s="138"/>
      <c r="D20" s="136">
        <v>310</v>
      </c>
      <c r="E20" s="138"/>
      <c r="F20" s="24">
        <v>275</v>
      </c>
      <c r="G20" s="29">
        <v>295</v>
      </c>
      <c r="H20" s="24"/>
      <c r="I20" s="24"/>
      <c r="J20" s="24"/>
      <c r="K20" s="162"/>
      <c r="L20" s="163"/>
      <c r="M20" s="24"/>
      <c r="N20" s="24"/>
      <c r="O20" s="26"/>
      <c r="P20" s="27"/>
      <c r="Q20" s="27"/>
      <c r="R20" s="28"/>
      <c r="S20" s="29"/>
      <c r="T20" s="30">
        <v>295</v>
      </c>
    </row>
    <row r="21" spans="1:20" ht="17.25" thickBot="1">
      <c r="A21" s="20" t="s">
        <v>7</v>
      </c>
      <c r="B21" s="164">
        <f>B17*B20</f>
        <v>3966000</v>
      </c>
      <c r="C21" s="165"/>
      <c r="D21" s="164">
        <f>D20*B17</f>
        <v>4098200</v>
      </c>
      <c r="E21" s="165"/>
      <c r="F21" s="14">
        <f>B17*F20</f>
        <v>3635500</v>
      </c>
      <c r="G21" s="34">
        <f>B17*G20</f>
        <v>3899900</v>
      </c>
      <c r="H21" s="14">
        <f>B17*H20</f>
        <v>0</v>
      </c>
      <c r="I21" s="14">
        <f>I20*B17</f>
        <v>0</v>
      </c>
      <c r="J21" s="14">
        <v>0</v>
      </c>
      <c r="K21" s="166">
        <f>B17*K20</f>
        <v>0</v>
      </c>
      <c r="L21" s="167"/>
      <c r="M21" s="14"/>
      <c r="N21" s="14">
        <f>B17*N20</f>
        <v>0</v>
      </c>
      <c r="O21" s="31"/>
      <c r="P21" s="32"/>
      <c r="Q21" s="32"/>
      <c r="R21" s="33"/>
      <c r="S21" s="34">
        <f>B17*S20</f>
        <v>0</v>
      </c>
      <c r="T21" s="43">
        <f>T20*B17</f>
        <v>3899900</v>
      </c>
    </row>
    <row r="22" spans="1:20" ht="15.75" thickTop="1">
      <c r="A22" s="229" t="s">
        <v>36</v>
      </c>
      <c r="B22" s="139" t="s">
        <v>11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72"/>
    </row>
    <row r="23" spans="1:20" ht="15.75" thickBot="1">
      <c r="A23" s="230"/>
      <c r="B23" s="173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5"/>
    </row>
    <row r="24" spans="1:20" ht="15.75" thickTop="1">
      <c r="A24" s="229" t="s">
        <v>4</v>
      </c>
      <c r="B24" s="176">
        <v>2580</v>
      </c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8"/>
    </row>
    <row r="25" spans="1:20" ht="1.5" customHeight="1" thickBot="1">
      <c r="A25" s="230"/>
      <c r="B25" s="179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1"/>
      <c r="N25" s="181"/>
      <c r="O25" s="181"/>
      <c r="P25" s="181"/>
      <c r="Q25" s="181"/>
      <c r="R25" s="181"/>
      <c r="S25" s="181"/>
      <c r="T25" s="182"/>
    </row>
    <row r="26" spans="1:20" ht="15" customHeight="1" thickTop="1">
      <c r="A26" s="229" t="s">
        <v>35</v>
      </c>
      <c r="B26" s="139" t="s">
        <v>59</v>
      </c>
      <c r="C26" s="140"/>
      <c r="D26" s="140"/>
      <c r="E26" s="140"/>
      <c r="F26" s="140"/>
      <c r="G26" s="141"/>
      <c r="H26" s="130" t="s">
        <v>9</v>
      </c>
      <c r="I26" s="131"/>
      <c r="J26" s="131"/>
      <c r="K26" s="131"/>
      <c r="L26" s="131"/>
      <c r="M26" s="184"/>
      <c r="N26" s="185"/>
      <c r="O26" s="185"/>
      <c r="P26" s="185"/>
      <c r="Q26" s="185"/>
      <c r="R26" s="185"/>
      <c r="S26" s="186"/>
      <c r="T26" s="190"/>
    </row>
    <row r="27" spans="1:20" ht="15" customHeight="1" thickBot="1">
      <c r="A27" s="230"/>
      <c r="B27" s="173"/>
      <c r="C27" s="174"/>
      <c r="D27" s="174"/>
      <c r="E27" s="174"/>
      <c r="F27" s="174"/>
      <c r="G27" s="183"/>
      <c r="H27" s="133"/>
      <c r="I27" s="134"/>
      <c r="J27" s="134"/>
      <c r="K27" s="134"/>
      <c r="L27" s="134"/>
      <c r="M27" s="187"/>
      <c r="N27" s="188"/>
      <c r="O27" s="188"/>
      <c r="P27" s="188"/>
      <c r="Q27" s="188"/>
      <c r="R27" s="188"/>
      <c r="S27" s="189"/>
      <c r="T27" s="191"/>
    </row>
    <row r="28" spans="1:20" ht="17.25" thickBot="1" thickTop="1">
      <c r="A28" s="20" t="s">
        <v>10</v>
      </c>
      <c r="B28" s="170">
        <v>160</v>
      </c>
      <c r="C28" s="171"/>
      <c r="D28" s="170">
        <v>150</v>
      </c>
      <c r="E28" s="171"/>
      <c r="F28" s="14">
        <v>0</v>
      </c>
      <c r="G28" s="34">
        <v>155</v>
      </c>
      <c r="H28" s="14"/>
      <c r="I28" s="14"/>
      <c r="J28" s="14"/>
      <c r="K28" s="168"/>
      <c r="L28" s="169"/>
      <c r="M28" s="14" t="s">
        <v>6</v>
      </c>
      <c r="N28" s="14"/>
      <c r="O28" s="55"/>
      <c r="P28" s="17"/>
      <c r="Q28" s="17"/>
      <c r="R28" s="14"/>
      <c r="S28" s="34"/>
      <c r="T28" s="37">
        <v>155</v>
      </c>
    </row>
    <row r="29" spans="1:20" ht="17.25" thickBot="1" thickTop="1">
      <c r="A29" s="20" t="s">
        <v>7</v>
      </c>
      <c r="B29" s="170">
        <f>B24*B28</f>
        <v>412800</v>
      </c>
      <c r="C29" s="171"/>
      <c r="D29" s="170">
        <f>D28*B24</f>
        <v>387000</v>
      </c>
      <c r="E29" s="171"/>
      <c r="F29" s="14">
        <f>F28*B24</f>
        <v>0</v>
      </c>
      <c r="G29" s="34">
        <f>B24*G28</f>
        <v>399900</v>
      </c>
      <c r="H29" s="14">
        <f>B24*H28</f>
        <v>0</v>
      </c>
      <c r="I29" s="14">
        <f>I28*B24</f>
        <v>0</v>
      </c>
      <c r="J29" s="14">
        <f>J28*B24</f>
        <v>0</v>
      </c>
      <c r="K29" s="168">
        <f>B24*K28</f>
        <v>0</v>
      </c>
      <c r="L29" s="169"/>
      <c r="M29" s="14"/>
      <c r="N29" s="14">
        <f>B24*N28</f>
        <v>0</v>
      </c>
      <c r="O29" s="38"/>
      <c r="P29" s="53"/>
      <c r="Q29" s="53"/>
      <c r="R29" s="36"/>
      <c r="S29" s="34">
        <f>B24*S28</f>
        <v>0</v>
      </c>
      <c r="T29" s="37">
        <f>T28*B24</f>
        <v>399900</v>
      </c>
    </row>
    <row r="30" spans="1:20" ht="15.75" thickTop="1">
      <c r="A30" s="229" t="s">
        <v>36</v>
      </c>
      <c r="B30" s="142" t="s">
        <v>12</v>
      </c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44"/>
      <c r="T30" s="160"/>
    </row>
    <row r="31" spans="1:20" ht="15.75" thickBot="1">
      <c r="A31" s="230"/>
      <c r="B31" s="173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83"/>
      <c r="T31" s="193"/>
    </row>
    <row r="32" spans="1:20" ht="20.25" thickBot="1" thickTop="1">
      <c r="A32" s="20" t="s">
        <v>4</v>
      </c>
      <c r="B32" s="194">
        <v>4075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6"/>
      <c r="T32" s="37"/>
    </row>
    <row r="33" spans="1:20" ht="15" customHeight="1" thickTop="1">
      <c r="A33" s="229" t="s">
        <v>35</v>
      </c>
      <c r="B33" s="139" t="s">
        <v>60</v>
      </c>
      <c r="C33" s="140"/>
      <c r="D33" s="140"/>
      <c r="E33" s="140"/>
      <c r="F33" s="140"/>
      <c r="G33" s="141"/>
      <c r="H33" s="197"/>
      <c r="I33" s="198"/>
      <c r="J33" s="198"/>
      <c r="K33" s="198"/>
      <c r="L33" s="199"/>
      <c r="M33" s="197"/>
      <c r="N33" s="198"/>
      <c r="O33" s="198"/>
      <c r="P33" s="198"/>
      <c r="Q33" s="198"/>
      <c r="R33" s="198"/>
      <c r="S33" s="199"/>
      <c r="T33" s="203"/>
    </row>
    <row r="34" spans="1:20" ht="15" customHeight="1" thickBot="1">
      <c r="A34" s="230"/>
      <c r="B34" s="173"/>
      <c r="C34" s="174"/>
      <c r="D34" s="174"/>
      <c r="E34" s="174"/>
      <c r="F34" s="174"/>
      <c r="G34" s="183"/>
      <c r="H34" s="200"/>
      <c r="I34" s="201"/>
      <c r="J34" s="201"/>
      <c r="K34" s="201"/>
      <c r="L34" s="202"/>
      <c r="M34" s="200"/>
      <c r="N34" s="201"/>
      <c r="O34" s="201"/>
      <c r="P34" s="201"/>
      <c r="Q34" s="201"/>
      <c r="R34" s="201"/>
      <c r="S34" s="202"/>
      <c r="T34" s="193"/>
    </row>
    <row r="35" spans="1:20" ht="17.25" thickBot="1" thickTop="1">
      <c r="A35" s="20" t="s">
        <v>10</v>
      </c>
      <c r="B35" s="170">
        <v>95</v>
      </c>
      <c r="C35" s="171"/>
      <c r="D35" s="170">
        <v>120</v>
      </c>
      <c r="E35" s="171"/>
      <c r="F35" s="14">
        <v>100</v>
      </c>
      <c r="G35" s="34">
        <v>105</v>
      </c>
      <c r="H35" s="14"/>
      <c r="I35" s="14"/>
      <c r="J35" s="14"/>
      <c r="K35" s="168"/>
      <c r="L35" s="169"/>
      <c r="M35" s="14"/>
      <c r="N35" s="14"/>
      <c r="O35" s="38"/>
      <c r="P35" s="53"/>
      <c r="Q35" s="53"/>
      <c r="R35" s="36"/>
      <c r="S35" s="34"/>
      <c r="T35" s="37">
        <v>105</v>
      </c>
    </row>
    <row r="36" spans="1:20" ht="17.25" thickBot="1" thickTop="1">
      <c r="A36" s="20" t="s">
        <v>7</v>
      </c>
      <c r="B36" s="170">
        <f>B35*B32</f>
        <v>387125</v>
      </c>
      <c r="C36" s="171"/>
      <c r="D36" s="170">
        <f>D35*B32</f>
        <v>489000</v>
      </c>
      <c r="E36" s="171"/>
      <c r="F36" s="14">
        <f>F35*B32</f>
        <v>407500</v>
      </c>
      <c r="G36" s="34">
        <f>G35*B32</f>
        <v>427875</v>
      </c>
      <c r="H36" s="14">
        <f>H35*B32</f>
        <v>0</v>
      </c>
      <c r="I36" s="14">
        <v>0</v>
      </c>
      <c r="J36" s="14">
        <f>J35*B32</f>
        <v>0</v>
      </c>
      <c r="K36" s="168">
        <f>K35*B32</f>
        <v>0</v>
      </c>
      <c r="L36" s="169"/>
      <c r="M36" s="14">
        <f>M35*B32</f>
        <v>0</v>
      </c>
      <c r="N36" s="14">
        <f>N35*B32</f>
        <v>0</v>
      </c>
      <c r="O36" s="38"/>
      <c r="P36" s="53"/>
      <c r="Q36" s="53"/>
      <c r="R36" s="36"/>
      <c r="S36" s="34">
        <f>S35*B32</f>
        <v>0</v>
      </c>
      <c r="T36" s="37">
        <f>T35*B32</f>
        <v>427875</v>
      </c>
    </row>
    <row r="37" spans="1:20" ht="15.75" thickTop="1">
      <c r="A37" s="229" t="s">
        <v>36</v>
      </c>
      <c r="B37" s="139" t="s">
        <v>13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1"/>
      <c r="T37" s="203"/>
    </row>
    <row r="38" spans="1:20" ht="15.75" thickBot="1">
      <c r="A38" s="230"/>
      <c r="B38" s="173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83"/>
      <c r="T38" s="193"/>
    </row>
    <row r="39" spans="1:20" ht="20.25" thickBot="1" thickTop="1">
      <c r="A39" s="20" t="s">
        <v>4</v>
      </c>
      <c r="B39" s="194">
        <v>4300</v>
      </c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6"/>
      <c r="T39" s="37"/>
    </row>
    <row r="40" spans="1:20" ht="0.75" customHeight="1" thickTop="1">
      <c r="A40" s="229" t="s">
        <v>35</v>
      </c>
      <c r="B40" s="139" t="s">
        <v>14</v>
      </c>
      <c r="C40" s="140"/>
      <c r="D40" s="140"/>
      <c r="E40" s="140"/>
      <c r="F40" s="140"/>
      <c r="G40" s="141"/>
      <c r="H40" s="197"/>
      <c r="I40" s="198"/>
      <c r="J40" s="198"/>
      <c r="K40" s="198"/>
      <c r="L40" s="199"/>
      <c r="M40" s="197"/>
      <c r="N40" s="198"/>
      <c r="O40" s="198"/>
      <c r="P40" s="198"/>
      <c r="Q40" s="198"/>
      <c r="R40" s="198"/>
      <c r="S40" s="199"/>
      <c r="T40" s="203"/>
    </row>
    <row r="41" spans="1:20" ht="33" customHeight="1" thickBot="1">
      <c r="A41" s="230"/>
      <c r="B41" s="173" t="s">
        <v>60</v>
      </c>
      <c r="C41" s="174"/>
      <c r="D41" s="174"/>
      <c r="E41" s="174"/>
      <c r="F41" s="174"/>
      <c r="G41" s="183"/>
      <c r="H41" s="200"/>
      <c r="I41" s="201"/>
      <c r="J41" s="201"/>
      <c r="K41" s="201"/>
      <c r="L41" s="202"/>
      <c r="M41" s="200"/>
      <c r="N41" s="201"/>
      <c r="O41" s="201"/>
      <c r="P41" s="201"/>
      <c r="Q41" s="201"/>
      <c r="R41" s="201"/>
      <c r="S41" s="202"/>
      <c r="T41" s="193"/>
    </row>
    <row r="42" spans="1:20" ht="17.25" thickBot="1" thickTop="1">
      <c r="A42" s="20" t="s">
        <v>10</v>
      </c>
      <c r="B42" s="170">
        <v>150</v>
      </c>
      <c r="C42" s="171"/>
      <c r="D42" s="170">
        <v>160</v>
      </c>
      <c r="E42" s="171"/>
      <c r="F42" s="14">
        <v>130</v>
      </c>
      <c r="G42" s="34">
        <v>146.67</v>
      </c>
      <c r="H42" s="14"/>
      <c r="I42" s="14"/>
      <c r="J42" s="14"/>
      <c r="K42" s="168"/>
      <c r="L42" s="169"/>
      <c r="M42" s="14"/>
      <c r="N42" s="14"/>
      <c r="O42" s="35"/>
      <c r="P42" s="53"/>
      <c r="Q42" s="53"/>
      <c r="R42" s="36"/>
      <c r="S42" s="34"/>
      <c r="T42" s="37">
        <v>146</v>
      </c>
    </row>
    <row r="43" spans="1:20" ht="17.25" thickBot="1" thickTop="1">
      <c r="A43" s="20" t="s">
        <v>7</v>
      </c>
      <c r="B43" s="170">
        <f>B42*B39</f>
        <v>645000</v>
      </c>
      <c r="C43" s="171"/>
      <c r="D43" s="170">
        <f>D42*B39</f>
        <v>688000</v>
      </c>
      <c r="E43" s="171"/>
      <c r="F43" s="14">
        <f>F42*B39</f>
        <v>559000</v>
      </c>
      <c r="G43" s="34">
        <f>G42*B39</f>
        <v>630681</v>
      </c>
      <c r="H43" s="14">
        <v>0</v>
      </c>
      <c r="I43" s="14">
        <v>0</v>
      </c>
      <c r="J43" s="14">
        <v>0</v>
      </c>
      <c r="K43" s="168">
        <v>0</v>
      </c>
      <c r="L43" s="169"/>
      <c r="M43" s="14">
        <v>0</v>
      </c>
      <c r="N43" s="14"/>
      <c r="O43" s="31"/>
      <c r="P43" s="53"/>
      <c r="Q43" s="53"/>
      <c r="R43" s="36"/>
      <c r="S43" s="34"/>
      <c r="T43" s="37">
        <f>T42*B39</f>
        <v>627800</v>
      </c>
    </row>
    <row r="44" spans="1:20" ht="15.75" thickTop="1">
      <c r="A44" s="229" t="s">
        <v>36</v>
      </c>
      <c r="B44" s="139" t="s">
        <v>15</v>
      </c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1"/>
      <c r="T44" s="203"/>
    </row>
    <row r="45" spans="1:20" ht="15.75" thickBot="1">
      <c r="A45" s="230"/>
      <c r="B45" s="173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83"/>
      <c r="T45" s="193"/>
    </row>
    <row r="46" spans="1:20" ht="20.25" thickBot="1" thickTop="1">
      <c r="A46" s="20" t="s">
        <v>4</v>
      </c>
      <c r="B46" s="194">
        <v>1635</v>
      </c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6"/>
      <c r="T46" s="37"/>
    </row>
    <row r="47" spans="1:20" ht="15" customHeight="1" thickTop="1">
      <c r="A47" s="229" t="s">
        <v>35</v>
      </c>
      <c r="B47" s="139" t="s">
        <v>16</v>
      </c>
      <c r="C47" s="140"/>
      <c r="D47" s="140"/>
      <c r="E47" s="140"/>
      <c r="F47" s="140"/>
      <c r="G47" s="141"/>
      <c r="H47" s="139" t="s">
        <v>70</v>
      </c>
      <c r="I47" s="140"/>
      <c r="J47" s="140"/>
      <c r="K47" s="140"/>
      <c r="L47" s="141"/>
      <c r="M47" s="208"/>
      <c r="N47" s="209"/>
      <c r="O47" s="209"/>
      <c r="P47" s="209"/>
      <c r="Q47" s="209"/>
      <c r="R47" s="209"/>
      <c r="S47" s="210"/>
      <c r="T47" s="203"/>
    </row>
    <row r="48" spans="1:20" ht="15" customHeight="1" thickBot="1">
      <c r="A48" s="230"/>
      <c r="B48" s="173"/>
      <c r="C48" s="174"/>
      <c r="D48" s="174"/>
      <c r="E48" s="174"/>
      <c r="F48" s="174"/>
      <c r="G48" s="183"/>
      <c r="H48" s="173"/>
      <c r="I48" s="174"/>
      <c r="J48" s="174"/>
      <c r="K48" s="174"/>
      <c r="L48" s="183"/>
      <c r="M48" s="211"/>
      <c r="N48" s="212"/>
      <c r="O48" s="212"/>
      <c r="P48" s="212"/>
      <c r="Q48" s="212"/>
      <c r="R48" s="212"/>
      <c r="S48" s="213"/>
      <c r="T48" s="193"/>
    </row>
    <row r="49" spans="1:20" ht="17.25" thickBot="1" thickTop="1">
      <c r="A49" s="20" t="s">
        <v>10</v>
      </c>
      <c r="B49" s="170">
        <v>290</v>
      </c>
      <c r="C49" s="171"/>
      <c r="D49" s="170">
        <v>330</v>
      </c>
      <c r="E49" s="171"/>
      <c r="F49" s="14">
        <v>280</v>
      </c>
      <c r="G49" s="34">
        <v>300</v>
      </c>
      <c r="H49" s="14">
        <v>290</v>
      </c>
      <c r="I49" s="14">
        <v>0</v>
      </c>
      <c r="J49" s="14">
        <v>290</v>
      </c>
      <c r="K49" s="168">
        <v>290</v>
      </c>
      <c r="L49" s="169"/>
      <c r="M49" s="14"/>
      <c r="N49" s="14"/>
      <c r="O49" s="38"/>
      <c r="P49" s="53"/>
      <c r="Q49" s="53"/>
      <c r="R49" s="36"/>
      <c r="S49" s="14"/>
      <c r="T49" s="37">
        <v>300</v>
      </c>
    </row>
    <row r="50" spans="1:20" ht="17.25" thickBot="1" thickTop="1">
      <c r="A50" s="20" t="s">
        <v>7</v>
      </c>
      <c r="B50" s="170">
        <f>B49*B46</f>
        <v>474150</v>
      </c>
      <c r="C50" s="171"/>
      <c r="D50" s="170">
        <f>D49*B46</f>
        <v>539550</v>
      </c>
      <c r="E50" s="171"/>
      <c r="F50" s="14">
        <f>F49*B46</f>
        <v>457800</v>
      </c>
      <c r="G50" s="34">
        <f>G49*B46</f>
        <v>490500</v>
      </c>
      <c r="H50" s="14">
        <f>H49*B46</f>
        <v>474150</v>
      </c>
      <c r="I50" s="14">
        <f>I49*B46</f>
        <v>0</v>
      </c>
      <c r="J50" s="14">
        <f>J49*B46</f>
        <v>474150</v>
      </c>
      <c r="K50" s="168">
        <f>K49*B46</f>
        <v>474150</v>
      </c>
      <c r="L50" s="169"/>
      <c r="M50" s="14"/>
      <c r="N50" s="14"/>
      <c r="O50" s="38"/>
      <c r="P50" s="53"/>
      <c r="Q50" s="53"/>
      <c r="R50" s="36"/>
      <c r="S50" s="14"/>
      <c r="T50" s="37">
        <f>T49*B46</f>
        <v>490500</v>
      </c>
    </row>
    <row r="51" spans="1:20" ht="15.75" thickTop="1">
      <c r="A51" s="229" t="s">
        <v>36</v>
      </c>
      <c r="B51" s="139" t="s">
        <v>17</v>
      </c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1"/>
      <c r="T51" s="203"/>
    </row>
    <row r="52" spans="1:20" ht="15.75" thickBot="1">
      <c r="A52" s="230"/>
      <c r="B52" s="173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83"/>
      <c r="T52" s="193"/>
    </row>
    <row r="53" spans="1:20" ht="20.25" thickBot="1" thickTop="1">
      <c r="A53" s="20" t="s">
        <v>4</v>
      </c>
      <c r="B53" s="194">
        <v>2064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6"/>
      <c r="T53" s="37"/>
    </row>
    <row r="54" spans="1:20" ht="15" customHeight="1" thickTop="1">
      <c r="A54" s="229" t="s">
        <v>35</v>
      </c>
      <c r="B54" s="139" t="s">
        <v>8</v>
      </c>
      <c r="C54" s="140"/>
      <c r="D54" s="140"/>
      <c r="E54" s="140"/>
      <c r="F54" s="140"/>
      <c r="G54" s="141"/>
      <c r="H54" s="139" t="s">
        <v>70</v>
      </c>
      <c r="I54" s="140"/>
      <c r="J54" s="140"/>
      <c r="K54" s="140"/>
      <c r="L54" s="141"/>
      <c r="M54" s="208"/>
      <c r="N54" s="209"/>
      <c r="O54" s="209"/>
      <c r="P54" s="209"/>
      <c r="Q54" s="209"/>
      <c r="R54" s="209"/>
      <c r="S54" s="210"/>
      <c r="T54" s="203"/>
    </row>
    <row r="55" spans="1:20" ht="15" customHeight="1" thickBot="1">
      <c r="A55" s="230"/>
      <c r="B55" s="173"/>
      <c r="C55" s="174"/>
      <c r="D55" s="174"/>
      <c r="E55" s="174"/>
      <c r="F55" s="174"/>
      <c r="G55" s="183"/>
      <c r="H55" s="173"/>
      <c r="I55" s="174"/>
      <c r="J55" s="174"/>
      <c r="K55" s="174"/>
      <c r="L55" s="183"/>
      <c r="M55" s="211"/>
      <c r="N55" s="212"/>
      <c r="O55" s="212"/>
      <c r="P55" s="212"/>
      <c r="Q55" s="212"/>
      <c r="R55" s="212"/>
      <c r="S55" s="213"/>
      <c r="T55" s="193"/>
    </row>
    <row r="56" spans="1:20" ht="17.25" thickBot="1" thickTop="1">
      <c r="A56" s="20" t="s">
        <v>10</v>
      </c>
      <c r="B56" s="170">
        <v>290</v>
      </c>
      <c r="C56" s="171"/>
      <c r="D56" s="170">
        <v>320</v>
      </c>
      <c r="E56" s="171"/>
      <c r="F56" s="14">
        <v>270</v>
      </c>
      <c r="G56" s="34">
        <v>293.33</v>
      </c>
      <c r="H56" s="14"/>
      <c r="I56" s="14">
        <v>0</v>
      </c>
      <c r="J56" s="14"/>
      <c r="K56" s="168">
        <v>0</v>
      </c>
      <c r="L56" s="169"/>
      <c r="M56" s="14"/>
      <c r="N56" s="14"/>
      <c r="O56" s="38"/>
      <c r="P56" s="53"/>
      <c r="Q56" s="53"/>
      <c r="R56" s="36"/>
      <c r="S56" s="34"/>
      <c r="T56" s="37">
        <v>293</v>
      </c>
    </row>
    <row r="57" spans="1:20" ht="17.25" thickBot="1" thickTop="1">
      <c r="A57" s="20" t="s">
        <v>7</v>
      </c>
      <c r="B57" s="170">
        <f>B56*B53</f>
        <v>598560</v>
      </c>
      <c r="C57" s="171"/>
      <c r="D57" s="170">
        <f>D56*B53</f>
        <v>660480</v>
      </c>
      <c r="E57" s="171"/>
      <c r="F57" s="14">
        <f>F56*B53</f>
        <v>557280</v>
      </c>
      <c r="G57" s="34">
        <f>G56*B53</f>
        <v>605433.12</v>
      </c>
      <c r="H57" s="14">
        <f>H56*B53</f>
        <v>0</v>
      </c>
      <c r="I57" s="14">
        <f>I56*B53</f>
        <v>0</v>
      </c>
      <c r="J57" s="14">
        <f>J56*B53</f>
        <v>0</v>
      </c>
      <c r="K57" s="168">
        <f>K56*B53</f>
        <v>0</v>
      </c>
      <c r="L57" s="169"/>
      <c r="M57" s="14"/>
      <c r="N57" s="14"/>
      <c r="O57" s="38"/>
      <c r="P57" s="53"/>
      <c r="Q57" s="53"/>
      <c r="R57" s="36"/>
      <c r="S57" s="14"/>
      <c r="T57" s="37">
        <f>T56*B53</f>
        <v>604752</v>
      </c>
    </row>
    <row r="58" spans="1:20" ht="17.25" thickBot="1" thickTop="1">
      <c r="A58" s="20" t="s">
        <v>18</v>
      </c>
      <c r="B58" s="206"/>
      <c r="C58" s="207"/>
      <c r="D58" s="206"/>
      <c r="E58" s="207"/>
      <c r="F58" s="56"/>
      <c r="G58" s="56"/>
      <c r="H58" s="56"/>
      <c r="I58" s="56"/>
      <c r="J58" s="56"/>
      <c r="K58" s="206"/>
      <c r="L58" s="207"/>
      <c r="M58" s="56"/>
      <c r="N58" s="56"/>
      <c r="O58" s="60"/>
      <c r="P58" s="58"/>
      <c r="Q58" s="58"/>
      <c r="R58" s="57"/>
      <c r="S58" s="56"/>
      <c r="T58" s="61"/>
    </row>
    <row r="59" spans="1:20" ht="42" customHeight="1" thickBot="1" thickTop="1">
      <c r="A59" s="20" t="s">
        <v>19</v>
      </c>
      <c r="B59" s="170"/>
      <c r="C59" s="171"/>
      <c r="D59" s="204"/>
      <c r="E59" s="205"/>
      <c r="F59" s="14"/>
      <c r="G59" s="14"/>
      <c r="H59" s="44"/>
      <c r="I59" s="44"/>
      <c r="J59" s="14"/>
      <c r="K59" s="204"/>
      <c r="L59" s="205"/>
      <c r="M59" s="44"/>
      <c r="N59" s="44"/>
      <c r="O59" s="38"/>
      <c r="P59" s="53"/>
      <c r="Q59" s="53"/>
      <c r="R59" s="36"/>
      <c r="S59" s="44"/>
      <c r="T59" s="23"/>
    </row>
    <row r="60" spans="1:20" ht="15.75" thickTop="1">
      <c r="A60" s="229" t="s">
        <v>37</v>
      </c>
      <c r="B60" s="216">
        <f>B57+B50+B43+B36+B29+B21+B14</f>
        <v>7541135</v>
      </c>
      <c r="C60" s="210"/>
      <c r="D60" s="216">
        <f>D57+D50+D43+D36+D29+D21+E14</f>
        <v>8004330</v>
      </c>
      <c r="E60" s="210"/>
      <c r="F60" s="217">
        <f>F57+F50+F43+F36+F29+F21+F14</f>
        <v>6674580</v>
      </c>
      <c r="G60" s="217">
        <f>G57+G50+G43+G36+G29+G21+G14</f>
        <v>7540003.220000001</v>
      </c>
      <c r="H60" s="217">
        <f>H57+H50+H43+H36+H29+H21+H14</f>
        <v>474150</v>
      </c>
      <c r="I60" s="217">
        <f>I57+I50+I43+I36+I29+I21+I14</f>
        <v>0</v>
      </c>
      <c r="J60" s="217">
        <f>J57+J50+J43+J36+J29+J21+J14</f>
        <v>474150</v>
      </c>
      <c r="K60" s="216">
        <f>K57+K50+K43+K36+K29+K21+L14</f>
        <v>474150</v>
      </c>
      <c r="L60" s="210"/>
      <c r="M60" s="217">
        <v>0</v>
      </c>
      <c r="N60" s="217">
        <v>0</v>
      </c>
      <c r="O60" s="216">
        <f>O14</f>
        <v>0</v>
      </c>
      <c r="P60" s="209"/>
      <c r="Q60" s="209"/>
      <c r="R60" s="210"/>
      <c r="S60" s="217">
        <v>0</v>
      </c>
      <c r="T60" s="223">
        <f>T57+T50+T43+T36+T29+T21+T14</f>
        <v>7533607</v>
      </c>
    </row>
    <row r="61" spans="1:20" ht="15.75" thickBot="1">
      <c r="A61" s="230"/>
      <c r="B61" s="211"/>
      <c r="C61" s="213"/>
      <c r="D61" s="211"/>
      <c r="E61" s="213"/>
      <c r="F61" s="218"/>
      <c r="G61" s="218"/>
      <c r="H61" s="218"/>
      <c r="I61" s="218"/>
      <c r="J61" s="218"/>
      <c r="K61" s="211"/>
      <c r="L61" s="213"/>
      <c r="M61" s="218"/>
      <c r="N61" s="218"/>
      <c r="O61" s="211"/>
      <c r="P61" s="212"/>
      <c r="Q61" s="212"/>
      <c r="R61" s="213"/>
      <c r="S61" s="218"/>
      <c r="T61" s="193"/>
    </row>
    <row r="62" spans="1:20" ht="30.75" customHeight="1" thickTop="1">
      <c r="A62" s="229" t="s">
        <v>20</v>
      </c>
      <c r="B62" s="228">
        <v>40578</v>
      </c>
      <c r="C62" s="237"/>
      <c r="D62" s="228">
        <v>40578</v>
      </c>
      <c r="E62" s="237"/>
      <c r="F62" s="220">
        <v>40578</v>
      </c>
      <c r="G62" s="214"/>
      <c r="H62" s="220">
        <v>40578</v>
      </c>
      <c r="I62" s="220">
        <v>40578</v>
      </c>
      <c r="J62" s="220">
        <v>40578</v>
      </c>
      <c r="K62" s="48"/>
      <c r="L62" s="199"/>
      <c r="M62" s="220"/>
      <c r="N62" s="220"/>
      <c r="O62" s="228"/>
      <c r="P62" s="198"/>
      <c r="Q62" s="198"/>
      <c r="R62" s="199"/>
      <c r="S62" s="214"/>
      <c r="T62" s="159"/>
    </row>
    <row r="63" spans="1:20" ht="15.75" thickBot="1">
      <c r="A63" s="231"/>
      <c r="B63" s="238"/>
      <c r="C63" s="239"/>
      <c r="D63" s="238"/>
      <c r="E63" s="239"/>
      <c r="F63" s="240"/>
      <c r="G63" s="215"/>
      <c r="H63" s="215"/>
      <c r="I63" s="215"/>
      <c r="J63" s="215"/>
      <c r="K63" s="49"/>
      <c r="L63" s="219"/>
      <c r="M63" s="215"/>
      <c r="N63" s="215"/>
      <c r="O63" s="224"/>
      <c r="P63" s="225"/>
      <c r="Q63" s="225"/>
      <c r="R63" s="219"/>
      <c r="S63" s="215"/>
      <c r="T63" s="245"/>
    </row>
    <row r="64" spans="1:20" ht="15" customHeight="1" thickTop="1">
      <c r="A64" s="229" t="s">
        <v>21</v>
      </c>
      <c r="B64" s="197" t="s">
        <v>74</v>
      </c>
      <c r="C64" s="199"/>
      <c r="D64" s="197" t="s">
        <v>74</v>
      </c>
      <c r="E64" s="199"/>
      <c r="F64" s="214" t="s">
        <v>74</v>
      </c>
      <c r="G64" s="214"/>
      <c r="H64" s="214" t="s">
        <v>74</v>
      </c>
      <c r="I64" s="214" t="s">
        <v>74</v>
      </c>
      <c r="J64" s="214" t="s">
        <v>74</v>
      </c>
      <c r="K64" s="197"/>
      <c r="L64" s="199"/>
      <c r="M64" s="214"/>
      <c r="N64" s="214"/>
      <c r="O64" s="197"/>
      <c r="P64" s="198"/>
      <c r="Q64" s="198"/>
      <c r="R64" s="199"/>
      <c r="S64" s="214"/>
      <c r="T64" s="159"/>
    </row>
    <row r="65" spans="1:20" ht="39.75" customHeight="1" thickBot="1">
      <c r="A65" s="231"/>
      <c r="B65" s="200"/>
      <c r="C65" s="202"/>
      <c r="D65" s="200"/>
      <c r="E65" s="202"/>
      <c r="F65" s="215"/>
      <c r="G65" s="226"/>
      <c r="H65" s="215"/>
      <c r="I65" s="215"/>
      <c r="J65" s="215"/>
      <c r="K65" s="200"/>
      <c r="L65" s="202"/>
      <c r="M65" s="215"/>
      <c r="N65" s="215"/>
      <c r="O65" s="224"/>
      <c r="P65" s="225"/>
      <c r="Q65" s="225"/>
      <c r="R65" s="219"/>
      <c r="S65" s="226"/>
      <c r="T65" s="227"/>
    </row>
    <row r="66" spans="1:20" ht="46.5" customHeight="1" thickTop="1">
      <c r="A66" s="241" t="s">
        <v>22</v>
      </c>
      <c r="B66" s="242"/>
      <c r="C66" s="139" t="s">
        <v>23</v>
      </c>
      <c r="D66" s="140"/>
      <c r="E66" s="140"/>
      <c r="F66" s="140"/>
      <c r="G66" s="141"/>
      <c r="H66" s="139" t="s">
        <v>38</v>
      </c>
      <c r="I66" s="260"/>
      <c r="J66" s="260"/>
      <c r="K66" s="260"/>
      <c r="L66" s="260"/>
      <c r="M66" s="260"/>
      <c r="N66" s="260"/>
      <c r="O66" s="261"/>
      <c r="P66" s="5"/>
      <c r="Q66" s="6"/>
      <c r="R66" s="7"/>
      <c r="S66" s="8"/>
      <c r="T66" s="8"/>
    </row>
    <row r="67" spans="1:20" ht="16.5" thickBot="1">
      <c r="A67" s="243"/>
      <c r="B67" s="244"/>
      <c r="C67" s="133"/>
      <c r="D67" s="134"/>
      <c r="E67" s="134"/>
      <c r="F67" s="134"/>
      <c r="G67" s="135"/>
      <c r="H67" s="262"/>
      <c r="I67" s="263"/>
      <c r="J67" s="263"/>
      <c r="K67" s="263"/>
      <c r="L67" s="263"/>
      <c r="M67" s="263"/>
      <c r="N67" s="263"/>
      <c r="O67" s="264"/>
      <c r="P67" s="9"/>
      <c r="Q67" s="10"/>
      <c r="R67" s="3"/>
      <c r="S67" s="2"/>
      <c r="T67" s="2"/>
    </row>
    <row r="68" spans="1:20" ht="16.5" thickBot="1">
      <c r="A68" s="252" t="s">
        <v>26</v>
      </c>
      <c r="B68" s="253"/>
      <c r="C68" s="234" t="s">
        <v>27</v>
      </c>
      <c r="D68" s="235"/>
      <c r="E68" s="235"/>
      <c r="F68" s="235"/>
      <c r="G68" s="236"/>
      <c r="H68" s="252" t="s">
        <v>28</v>
      </c>
      <c r="I68" s="258"/>
      <c r="J68" s="258"/>
      <c r="K68" s="258"/>
      <c r="L68" s="258"/>
      <c r="M68" s="258"/>
      <c r="N68" s="258"/>
      <c r="O68" s="259"/>
      <c r="P68" s="11"/>
      <c r="Q68" s="12"/>
      <c r="R68" s="221"/>
      <c r="S68" s="222"/>
      <c r="T68" s="222"/>
    </row>
    <row r="69" spans="1:20" ht="16.5" thickBot="1">
      <c r="A69" s="252" t="s">
        <v>29</v>
      </c>
      <c r="B69" s="253"/>
      <c r="C69" s="254" t="s">
        <v>66</v>
      </c>
      <c r="D69" s="255"/>
      <c r="E69" s="255"/>
      <c r="F69" s="255"/>
      <c r="G69" s="256"/>
      <c r="H69" s="252" t="s">
        <v>56</v>
      </c>
      <c r="I69" s="258"/>
      <c r="J69" s="258"/>
      <c r="K69" s="258"/>
      <c r="L69" s="258"/>
      <c r="M69" s="258"/>
      <c r="N69" s="258"/>
      <c r="O69" s="259"/>
      <c r="P69" s="11"/>
      <c r="Q69" s="12"/>
      <c r="R69" s="221"/>
      <c r="S69" s="222"/>
      <c r="T69" s="222"/>
    </row>
    <row r="70" spans="1:20" ht="16.5" customHeight="1" thickBot="1">
      <c r="A70" s="252" t="s">
        <v>30</v>
      </c>
      <c r="B70" s="253"/>
      <c r="C70" s="234" t="s">
        <v>31</v>
      </c>
      <c r="D70" s="235"/>
      <c r="E70" s="235"/>
      <c r="F70" s="235"/>
      <c r="G70" s="236"/>
      <c r="H70" s="252" t="s">
        <v>32</v>
      </c>
      <c r="I70" s="258"/>
      <c r="J70" s="258"/>
      <c r="K70" s="258"/>
      <c r="L70" s="258"/>
      <c r="M70" s="258"/>
      <c r="N70" s="258"/>
      <c r="O70" s="259"/>
      <c r="P70" s="11"/>
      <c r="Q70" s="12"/>
      <c r="R70" s="221"/>
      <c r="S70" s="222"/>
      <c r="T70" s="222"/>
    </row>
    <row r="72" spans="1:6" ht="15">
      <c r="A72" s="251" t="s">
        <v>72</v>
      </c>
      <c r="B72" s="251"/>
      <c r="C72" s="251"/>
      <c r="D72" s="251"/>
      <c r="E72" s="251"/>
      <c r="F72" s="251"/>
    </row>
    <row r="73" spans="1:8" ht="22.5" customHeight="1">
      <c r="A73" s="251" t="s">
        <v>68</v>
      </c>
      <c r="B73" s="251"/>
      <c r="C73" s="251"/>
      <c r="D73" s="251"/>
      <c r="E73" s="251"/>
      <c r="F73" s="251"/>
      <c r="G73" s="251"/>
      <c r="H73" s="251"/>
    </row>
    <row r="74" spans="1:8" ht="39" customHeight="1">
      <c r="A74" s="257" t="s">
        <v>76</v>
      </c>
      <c r="B74" s="251"/>
      <c r="C74" s="251"/>
      <c r="D74" s="251"/>
      <c r="E74" s="251"/>
      <c r="F74" s="251"/>
      <c r="G74" s="251"/>
      <c r="H74" s="251"/>
    </row>
  </sheetData>
  <sheetProtection/>
  <mergeCells count="181">
    <mergeCell ref="A74:H74"/>
    <mergeCell ref="D64:E65"/>
    <mergeCell ref="F64:F65"/>
    <mergeCell ref="H64:H65"/>
    <mergeCell ref="H70:O70"/>
    <mergeCell ref="H66:O67"/>
    <mergeCell ref="H68:O68"/>
    <mergeCell ref="H69:O69"/>
    <mergeCell ref="A72:F72"/>
    <mergeCell ref="I64:I65"/>
    <mergeCell ref="A73:H73"/>
    <mergeCell ref="A70:B70"/>
    <mergeCell ref="B59:C59"/>
    <mergeCell ref="B49:C49"/>
    <mergeCell ref="A60:A61"/>
    <mergeCell ref="C70:G70"/>
    <mergeCell ref="A68:B68"/>
    <mergeCell ref="A69:B69"/>
    <mergeCell ref="C69:G69"/>
    <mergeCell ref="A64:A65"/>
    <mergeCell ref="A1:T1"/>
    <mergeCell ref="A2:H2"/>
    <mergeCell ref="J2:T2"/>
    <mergeCell ref="T4:T7"/>
    <mergeCell ref="A4:A7"/>
    <mergeCell ref="B4:F6"/>
    <mergeCell ref="M4:O6"/>
    <mergeCell ref="B7:C7"/>
    <mergeCell ref="D7:E7"/>
    <mergeCell ref="A54:A55"/>
    <mergeCell ref="H60:H61"/>
    <mergeCell ref="A44:A45"/>
    <mergeCell ref="A47:A48"/>
    <mergeCell ref="A51:A52"/>
    <mergeCell ref="B58:C58"/>
    <mergeCell ref="F60:F61"/>
    <mergeCell ref="G60:G61"/>
    <mergeCell ref="B56:C56"/>
    <mergeCell ref="D59:E59"/>
    <mergeCell ref="N60:N61"/>
    <mergeCell ref="A26:A27"/>
    <mergeCell ref="A40:A41"/>
    <mergeCell ref="A30:A31"/>
    <mergeCell ref="A33:A34"/>
    <mergeCell ref="A37:A38"/>
    <mergeCell ref="D35:E35"/>
    <mergeCell ref="B36:C36"/>
    <mergeCell ref="K35:L35"/>
    <mergeCell ref="D56:E56"/>
    <mergeCell ref="A66:B67"/>
    <mergeCell ref="B50:C50"/>
    <mergeCell ref="R70:T70"/>
    <mergeCell ref="H62:H63"/>
    <mergeCell ref="B57:C57"/>
    <mergeCell ref="D57:E57"/>
    <mergeCell ref="R69:T69"/>
    <mergeCell ref="M64:M65"/>
    <mergeCell ref="S62:S63"/>
    <mergeCell ref="T62:T63"/>
    <mergeCell ref="A8:A9"/>
    <mergeCell ref="A11:A12"/>
    <mergeCell ref="A15:A16"/>
    <mergeCell ref="A18:A19"/>
    <mergeCell ref="C68:G68"/>
    <mergeCell ref="C66:G67"/>
    <mergeCell ref="B64:C65"/>
    <mergeCell ref="B62:C63"/>
    <mergeCell ref="D62:E63"/>
    <mergeCell ref="F62:F63"/>
    <mergeCell ref="A22:A23"/>
    <mergeCell ref="A24:A25"/>
    <mergeCell ref="G64:G65"/>
    <mergeCell ref="K57:L57"/>
    <mergeCell ref="G62:G63"/>
    <mergeCell ref="K58:L58"/>
    <mergeCell ref="A62:A63"/>
    <mergeCell ref="J62:J63"/>
    <mergeCell ref="I60:I61"/>
    <mergeCell ref="J60:J61"/>
    <mergeCell ref="R68:T68"/>
    <mergeCell ref="T60:T61"/>
    <mergeCell ref="N64:N65"/>
    <mergeCell ref="O64:R65"/>
    <mergeCell ref="S64:S65"/>
    <mergeCell ref="T64:T65"/>
    <mergeCell ref="O60:R61"/>
    <mergeCell ref="S60:S61"/>
    <mergeCell ref="N62:N63"/>
    <mergeCell ref="O62:R63"/>
    <mergeCell ref="T51:T52"/>
    <mergeCell ref="B53:S53"/>
    <mergeCell ref="B54:G55"/>
    <mergeCell ref="H54:L55"/>
    <mergeCell ref="M54:S55"/>
    <mergeCell ref="T54:T55"/>
    <mergeCell ref="J64:J65"/>
    <mergeCell ref="K64:L65"/>
    <mergeCell ref="K60:L61"/>
    <mergeCell ref="B51:S52"/>
    <mergeCell ref="M60:M61"/>
    <mergeCell ref="L62:L63"/>
    <mergeCell ref="M62:M63"/>
    <mergeCell ref="D60:E61"/>
    <mergeCell ref="B60:C61"/>
    <mergeCell ref="I62:I63"/>
    <mergeCell ref="K59:L59"/>
    <mergeCell ref="D58:E58"/>
    <mergeCell ref="K56:L56"/>
    <mergeCell ref="D50:E50"/>
    <mergeCell ref="K50:L50"/>
    <mergeCell ref="T44:T45"/>
    <mergeCell ref="B46:S46"/>
    <mergeCell ref="B47:G48"/>
    <mergeCell ref="H47:L48"/>
    <mergeCell ref="M47:S48"/>
    <mergeCell ref="T47:T48"/>
    <mergeCell ref="B44:S45"/>
    <mergeCell ref="K49:L49"/>
    <mergeCell ref="D42:E42"/>
    <mergeCell ref="K42:L42"/>
    <mergeCell ref="B43:C43"/>
    <mergeCell ref="D43:E43"/>
    <mergeCell ref="K43:L43"/>
    <mergeCell ref="B42:C42"/>
    <mergeCell ref="D49:E49"/>
    <mergeCell ref="T37:T38"/>
    <mergeCell ref="B39:S39"/>
    <mergeCell ref="B40:G40"/>
    <mergeCell ref="B41:G41"/>
    <mergeCell ref="H40:L41"/>
    <mergeCell ref="M40:S41"/>
    <mergeCell ref="T40:T41"/>
    <mergeCell ref="B37:S38"/>
    <mergeCell ref="K36:L36"/>
    <mergeCell ref="B30:S31"/>
    <mergeCell ref="T30:T31"/>
    <mergeCell ref="B32:S32"/>
    <mergeCell ref="B33:G34"/>
    <mergeCell ref="H33:L34"/>
    <mergeCell ref="M33:S34"/>
    <mergeCell ref="T33:T34"/>
    <mergeCell ref="B35:C35"/>
    <mergeCell ref="D36:E36"/>
    <mergeCell ref="B22:T23"/>
    <mergeCell ref="B24:T25"/>
    <mergeCell ref="B26:G27"/>
    <mergeCell ref="H26:L27"/>
    <mergeCell ref="M26:S27"/>
    <mergeCell ref="T26:T27"/>
    <mergeCell ref="K28:L28"/>
    <mergeCell ref="B29:C29"/>
    <mergeCell ref="D29:E29"/>
    <mergeCell ref="K29:L29"/>
    <mergeCell ref="B28:C28"/>
    <mergeCell ref="D28:E28"/>
    <mergeCell ref="B20:C20"/>
    <mergeCell ref="D20:E20"/>
    <mergeCell ref="K20:L20"/>
    <mergeCell ref="B21:C21"/>
    <mergeCell ref="D21:E21"/>
    <mergeCell ref="K21:L21"/>
    <mergeCell ref="B15:S16"/>
    <mergeCell ref="T15:T16"/>
    <mergeCell ref="B17:S17"/>
    <mergeCell ref="B18:G19"/>
    <mergeCell ref="H18:L19"/>
    <mergeCell ref="M18:S19"/>
    <mergeCell ref="T18:T19"/>
    <mergeCell ref="T8:T9"/>
    <mergeCell ref="B10:S10"/>
    <mergeCell ref="B11:G12"/>
    <mergeCell ref="H11:L12"/>
    <mergeCell ref="M11:S12"/>
    <mergeCell ref="T11:T12"/>
    <mergeCell ref="B14:D14"/>
    <mergeCell ref="B8:S9"/>
    <mergeCell ref="B13:D13"/>
    <mergeCell ref="H4:J6"/>
    <mergeCell ref="P4:S7"/>
    <mergeCell ref="K4:L7"/>
    <mergeCell ref="G4:G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31" max="19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37">
      <selection activeCell="O56" sqref="O56"/>
    </sheetView>
  </sheetViews>
  <sheetFormatPr defaultColWidth="9.140625" defaultRowHeight="15"/>
  <cols>
    <col min="1" max="1" width="25.140625" style="18" customWidth="1"/>
    <col min="2" max="2" width="9.57421875" style="0" customWidth="1"/>
    <col min="3" max="3" width="9.140625" style="0" hidden="1" customWidth="1"/>
    <col min="4" max="4" width="9.28125" style="0" hidden="1" customWidth="1"/>
    <col min="5" max="6" width="9.57421875" style="0" customWidth="1"/>
    <col min="7" max="7" width="8.57421875" style="0" customWidth="1"/>
    <col min="8" max="9" width="9.57421875" style="0" customWidth="1"/>
    <col min="10" max="10" width="9.7109375" style="0" customWidth="1"/>
    <col min="11" max="11" width="9.140625" style="0" hidden="1" customWidth="1"/>
    <col min="12" max="12" width="9.7109375" style="0" customWidth="1"/>
    <col min="13" max="13" width="9.851562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5">
      <c r="A1" s="307" t="s">
        <v>39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</row>
    <row r="2" spans="1:18" ht="15.75" thickBot="1">
      <c r="A2" s="308" t="s">
        <v>53</v>
      </c>
      <c r="B2" s="309"/>
      <c r="C2" s="309"/>
      <c r="D2" s="309"/>
      <c r="E2" s="309"/>
      <c r="F2" s="309"/>
      <c r="G2" s="309"/>
      <c r="L2" s="308" t="s">
        <v>55</v>
      </c>
      <c r="M2" s="308"/>
      <c r="N2" s="308"/>
      <c r="O2" s="308"/>
      <c r="P2" s="308"/>
      <c r="Q2" s="308"/>
      <c r="R2" s="308"/>
    </row>
    <row r="3" spans="1:18" ht="15.75" customHeight="1" thickTop="1">
      <c r="A3" s="229" t="s">
        <v>0</v>
      </c>
      <c r="B3" s="139" t="s">
        <v>1</v>
      </c>
      <c r="C3" s="140"/>
      <c r="D3" s="140"/>
      <c r="E3" s="140"/>
      <c r="F3" s="141"/>
      <c r="G3" s="151" t="s">
        <v>2</v>
      </c>
      <c r="H3" s="139" t="s">
        <v>1</v>
      </c>
      <c r="I3" s="140"/>
      <c r="J3" s="141"/>
      <c r="K3" s="139" t="s">
        <v>2</v>
      </c>
      <c r="L3" s="141"/>
      <c r="M3" s="139" t="s">
        <v>1</v>
      </c>
      <c r="N3" s="140"/>
      <c r="O3" s="140"/>
      <c r="P3" s="141"/>
      <c r="Q3" s="151" t="s">
        <v>2</v>
      </c>
      <c r="R3" s="159" t="s">
        <v>40</v>
      </c>
    </row>
    <row r="4" spans="1:18" ht="15.75" customHeight="1" thickBot="1">
      <c r="A4" s="249"/>
      <c r="B4" s="133"/>
      <c r="C4" s="134"/>
      <c r="D4" s="134"/>
      <c r="E4" s="134"/>
      <c r="F4" s="135"/>
      <c r="G4" s="152"/>
      <c r="H4" s="133"/>
      <c r="I4" s="134"/>
      <c r="J4" s="135"/>
      <c r="K4" s="142"/>
      <c r="L4" s="144"/>
      <c r="M4" s="133"/>
      <c r="N4" s="134"/>
      <c r="O4" s="134"/>
      <c r="P4" s="135"/>
      <c r="Q4" s="276"/>
      <c r="R4" s="274"/>
    </row>
    <row r="5" spans="1:18" ht="16.5" thickBot="1">
      <c r="A5" s="250"/>
      <c r="B5" s="26">
        <v>1</v>
      </c>
      <c r="C5" s="28"/>
      <c r="D5" s="136">
        <v>2</v>
      </c>
      <c r="E5" s="138"/>
      <c r="F5" s="24">
        <v>3</v>
      </c>
      <c r="G5" s="153"/>
      <c r="H5" s="24">
        <v>1</v>
      </c>
      <c r="I5" s="24">
        <v>2</v>
      </c>
      <c r="J5" s="24">
        <v>3</v>
      </c>
      <c r="K5" s="133"/>
      <c r="L5" s="135"/>
      <c r="M5" s="26">
        <v>1</v>
      </c>
      <c r="N5" s="28"/>
      <c r="O5" s="24">
        <v>2</v>
      </c>
      <c r="P5" s="24">
        <v>3</v>
      </c>
      <c r="Q5" s="277"/>
      <c r="R5" s="275"/>
    </row>
    <row r="6" spans="1:18" ht="15">
      <c r="A6" s="232" t="s">
        <v>36</v>
      </c>
      <c r="B6" s="265" t="s">
        <v>41</v>
      </c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7"/>
      <c r="R6" s="273"/>
    </row>
    <row r="7" spans="1:18" ht="15.75" thickBot="1">
      <c r="A7" s="233"/>
      <c r="B7" s="268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70"/>
      <c r="R7" s="272"/>
    </row>
    <row r="8" spans="1:18" ht="17.25" thickBot="1">
      <c r="A8" s="19" t="s">
        <v>42</v>
      </c>
      <c r="B8" s="136">
        <v>395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8"/>
      <c r="R8" s="40"/>
    </row>
    <row r="9" spans="1:18" ht="15">
      <c r="A9" s="232" t="s">
        <v>35</v>
      </c>
      <c r="B9" s="265" t="s">
        <v>61</v>
      </c>
      <c r="C9" s="266"/>
      <c r="D9" s="266"/>
      <c r="E9" s="266"/>
      <c r="F9" s="266"/>
      <c r="G9" s="267"/>
      <c r="H9" s="265"/>
      <c r="I9" s="266"/>
      <c r="J9" s="266"/>
      <c r="K9" s="266"/>
      <c r="L9" s="267"/>
      <c r="M9" s="265"/>
      <c r="N9" s="266"/>
      <c r="O9" s="266"/>
      <c r="P9" s="266"/>
      <c r="Q9" s="267"/>
      <c r="R9" s="273"/>
    </row>
    <row r="10" spans="1:18" ht="15.75" thickBot="1">
      <c r="A10" s="233"/>
      <c r="B10" s="268" t="s">
        <v>62</v>
      </c>
      <c r="C10" s="269"/>
      <c r="D10" s="269"/>
      <c r="E10" s="269"/>
      <c r="F10" s="269"/>
      <c r="G10" s="270"/>
      <c r="H10" s="268"/>
      <c r="I10" s="269"/>
      <c r="J10" s="269"/>
      <c r="K10" s="269"/>
      <c r="L10" s="270"/>
      <c r="M10" s="268"/>
      <c r="N10" s="269"/>
      <c r="O10" s="269"/>
      <c r="P10" s="269"/>
      <c r="Q10" s="270"/>
      <c r="R10" s="272"/>
    </row>
    <row r="11" spans="1:18" ht="17.25" thickBot="1">
      <c r="A11" s="19" t="s">
        <v>5</v>
      </c>
      <c r="B11" s="26">
        <v>180</v>
      </c>
      <c r="C11" s="27"/>
      <c r="D11" s="28"/>
      <c r="E11" s="24">
        <v>146</v>
      </c>
      <c r="F11" s="24">
        <v>180</v>
      </c>
      <c r="G11" s="29">
        <v>168.67</v>
      </c>
      <c r="H11" s="24"/>
      <c r="I11" s="24"/>
      <c r="J11" s="41"/>
      <c r="K11" s="28"/>
      <c r="L11" s="29"/>
      <c r="M11" s="24"/>
      <c r="N11" s="136"/>
      <c r="O11" s="138"/>
      <c r="P11" s="24"/>
      <c r="Q11" s="29"/>
      <c r="R11" s="40">
        <v>168</v>
      </c>
    </row>
    <row r="12" spans="1:18" ht="17.25" thickBot="1">
      <c r="A12" s="20" t="s">
        <v>7</v>
      </c>
      <c r="B12" s="31">
        <f>B11*B8</f>
        <v>71100</v>
      </c>
      <c r="C12" s="32"/>
      <c r="D12" s="33"/>
      <c r="E12" s="14">
        <f>E11*B8</f>
        <v>57670</v>
      </c>
      <c r="F12" s="14">
        <f>F11*B8</f>
        <v>71100</v>
      </c>
      <c r="G12" s="34">
        <f>G11*B8</f>
        <v>66624.65</v>
      </c>
      <c r="H12" s="14">
        <f>H11*B8</f>
        <v>0</v>
      </c>
      <c r="I12" s="14">
        <f>I11*B8</f>
        <v>0</v>
      </c>
      <c r="J12" s="42">
        <v>0</v>
      </c>
      <c r="K12" s="33"/>
      <c r="L12" s="34">
        <f>L11*B8</f>
        <v>0</v>
      </c>
      <c r="M12" s="14"/>
      <c r="N12" s="164"/>
      <c r="O12" s="165"/>
      <c r="P12" s="14"/>
      <c r="Q12" s="34"/>
      <c r="R12" s="43">
        <f>R11*B8</f>
        <v>66360</v>
      </c>
    </row>
    <row r="13" spans="1:18" ht="15.75" thickTop="1">
      <c r="A13" s="229" t="s">
        <v>36</v>
      </c>
      <c r="B13" s="197" t="s">
        <v>43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9"/>
      <c r="R13" s="271"/>
    </row>
    <row r="14" spans="1:18" ht="15.75" thickBot="1">
      <c r="A14" s="233"/>
      <c r="B14" s="268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70"/>
      <c r="R14" s="272"/>
    </row>
    <row r="15" spans="1:18" ht="17.25" thickBot="1">
      <c r="A15" s="19" t="s">
        <v>42</v>
      </c>
      <c r="B15" s="136">
        <v>11885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8"/>
      <c r="R15" s="40"/>
    </row>
    <row r="16" spans="1:18" ht="14.25" customHeight="1" thickTop="1">
      <c r="A16" s="232" t="s">
        <v>35</v>
      </c>
      <c r="B16" s="130" t="s">
        <v>44</v>
      </c>
      <c r="C16" s="131"/>
      <c r="D16" s="131"/>
      <c r="E16" s="131"/>
      <c r="F16" s="131"/>
      <c r="G16" s="132"/>
      <c r="H16" s="130"/>
      <c r="I16" s="131"/>
      <c r="J16" s="131"/>
      <c r="K16" s="131"/>
      <c r="L16" s="132"/>
      <c r="M16" s="139"/>
      <c r="N16" s="140"/>
      <c r="O16" s="140"/>
      <c r="P16" s="140"/>
      <c r="Q16" s="141"/>
      <c r="R16" s="273"/>
    </row>
    <row r="17" spans="1:18" ht="15" customHeight="1" thickBot="1">
      <c r="A17" s="233"/>
      <c r="B17" s="133"/>
      <c r="C17" s="134"/>
      <c r="D17" s="134"/>
      <c r="E17" s="134"/>
      <c r="F17" s="134"/>
      <c r="G17" s="135"/>
      <c r="H17" s="133"/>
      <c r="I17" s="134"/>
      <c r="J17" s="134"/>
      <c r="K17" s="134"/>
      <c r="L17" s="135"/>
      <c r="M17" s="173"/>
      <c r="N17" s="174"/>
      <c r="O17" s="174"/>
      <c r="P17" s="174"/>
      <c r="Q17" s="183"/>
      <c r="R17" s="272"/>
    </row>
    <row r="18" spans="1:18" ht="17.25" thickBot="1">
      <c r="A18" s="19" t="s">
        <v>10</v>
      </c>
      <c r="B18" s="26">
        <v>38</v>
      </c>
      <c r="C18" s="28"/>
      <c r="D18" s="136">
        <v>40</v>
      </c>
      <c r="E18" s="138"/>
      <c r="F18" s="24">
        <v>40</v>
      </c>
      <c r="G18" s="29">
        <v>39.33</v>
      </c>
      <c r="H18" s="24"/>
      <c r="I18" s="24"/>
      <c r="J18" s="24"/>
      <c r="K18" s="278"/>
      <c r="L18" s="279"/>
      <c r="M18" s="24"/>
      <c r="N18" s="136"/>
      <c r="O18" s="138"/>
      <c r="P18" s="24"/>
      <c r="Q18" s="29"/>
      <c r="R18" s="40">
        <v>39</v>
      </c>
    </row>
    <row r="19" spans="1:18" ht="17.25" thickBot="1">
      <c r="A19" s="20" t="s">
        <v>7</v>
      </c>
      <c r="B19" s="31">
        <f>B18*B15</f>
        <v>451630</v>
      </c>
      <c r="C19" s="33"/>
      <c r="D19" s="164">
        <f>D18*B15</f>
        <v>475400</v>
      </c>
      <c r="E19" s="165"/>
      <c r="F19" s="14">
        <f>F18*B15</f>
        <v>475400</v>
      </c>
      <c r="G19" s="34">
        <f>G18*B15</f>
        <v>467437.05</v>
      </c>
      <c r="H19" s="14"/>
      <c r="I19" s="14"/>
      <c r="J19" s="14"/>
      <c r="K19" s="166"/>
      <c r="L19" s="167"/>
      <c r="M19" s="14"/>
      <c r="N19" s="164"/>
      <c r="O19" s="165"/>
      <c r="P19" s="14"/>
      <c r="Q19" s="14"/>
      <c r="R19" s="43">
        <f>R18*B15</f>
        <v>463515</v>
      </c>
    </row>
    <row r="20" spans="1:18" ht="15.75" thickTop="1">
      <c r="A20" s="229" t="s">
        <v>36</v>
      </c>
      <c r="B20" s="197" t="s">
        <v>45</v>
      </c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9"/>
      <c r="R20" s="159"/>
    </row>
    <row r="21" spans="1:18" ht="15.75" thickBot="1">
      <c r="A21" s="230"/>
      <c r="B21" s="200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2"/>
      <c r="R21" s="227"/>
    </row>
    <row r="22" spans="1:18" ht="18" thickBot="1" thickTop="1">
      <c r="A22" s="20" t="s">
        <v>42</v>
      </c>
      <c r="B22" s="204">
        <v>4820</v>
      </c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05"/>
      <c r="R22" s="43"/>
    </row>
    <row r="23" spans="1:18" ht="16.5" thickTop="1">
      <c r="A23" s="229" t="s">
        <v>35</v>
      </c>
      <c r="B23" s="139" t="s">
        <v>71</v>
      </c>
      <c r="C23" s="140"/>
      <c r="D23" s="140"/>
      <c r="E23" s="140"/>
      <c r="F23" s="140"/>
      <c r="G23" s="141"/>
      <c r="H23" s="139"/>
      <c r="I23" s="140"/>
      <c r="J23" s="140"/>
      <c r="K23" s="140"/>
      <c r="L23" s="141"/>
      <c r="M23" s="139"/>
      <c r="N23" s="140"/>
      <c r="O23" s="140"/>
      <c r="P23" s="140"/>
      <c r="Q23" s="141"/>
      <c r="R23" s="271"/>
    </row>
    <row r="24" spans="1:18" ht="16.5" thickBot="1">
      <c r="A24" s="230"/>
      <c r="B24" s="173"/>
      <c r="C24" s="174"/>
      <c r="D24" s="174"/>
      <c r="E24" s="174"/>
      <c r="F24" s="174"/>
      <c r="G24" s="183"/>
      <c r="H24" s="173"/>
      <c r="I24" s="174"/>
      <c r="J24" s="174"/>
      <c r="K24" s="174"/>
      <c r="L24" s="183"/>
      <c r="M24" s="173"/>
      <c r="N24" s="174"/>
      <c r="O24" s="174"/>
      <c r="P24" s="174"/>
      <c r="Q24" s="183"/>
      <c r="R24" s="280"/>
    </row>
    <row r="25" spans="1:18" ht="18" thickBot="1" thickTop="1">
      <c r="A25" s="20" t="s">
        <v>10</v>
      </c>
      <c r="B25" s="14">
        <v>45</v>
      </c>
      <c r="C25" s="170">
        <v>32</v>
      </c>
      <c r="D25" s="171"/>
      <c r="E25" s="14">
        <v>38</v>
      </c>
      <c r="F25" s="56">
        <v>46</v>
      </c>
      <c r="G25" s="34">
        <v>43</v>
      </c>
      <c r="H25" s="14">
        <v>0</v>
      </c>
      <c r="I25" s="14"/>
      <c r="J25" s="14"/>
      <c r="K25" s="168"/>
      <c r="L25" s="169"/>
      <c r="M25" s="14"/>
      <c r="N25" s="170"/>
      <c r="O25" s="171"/>
      <c r="P25" s="14"/>
      <c r="Q25" s="34"/>
      <c r="R25" s="43">
        <v>43</v>
      </c>
    </row>
    <row r="26" spans="1:18" ht="18" thickBot="1" thickTop="1">
      <c r="A26" s="20" t="s">
        <v>7</v>
      </c>
      <c r="B26" s="38">
        <f>B25*B22</f>
        <v>216900</v>
      </c>
      <c r="C26" s="36"/>
      <c r="D26" s="170">
        <f>E25*B22</f>
        <v>183160</v>
      </c>
      <c r="E26" s="171"/>
      <c r="F26" s="14">
        <f>F25*B22</f>
        <v>221720</v>
      </c>
      <c r="G26" s="34">
        <f>G25*B22</f>
        <v>207260</v>
      </c>
      <c r="H26" s="14">
        <f>H25*B22</f>
        <v>0</v>
      </c>
      <c r="I26" s="14">
        <f>I25*B22</f>
        <v>0</v>
      </c>
      <c r="J26" s="14">
        <f>J25*B22</f>
        <v>0</v>
      </c>
      <c r="K26" s="168">
        <f>K25*B22</f>
        <v>0</v>
      </c>
      <c r="L26" s="169"/>
      <c r="M26" s="14"/>
      <c r="N26" s="170"/>
      <c r="O26" s="171"/>
      <c r="P26" s="14"/>
      <c r="Q26" s="34"/>
      <c r="R26" s="43">
        <f>R25*B22</f>
        <v>207260</v>
      </c>
    </row>
    <row r="27" spans="1:18" ht="15.75" thickTop="1">
      <c r="A27" s="229" t="s">
        <v>36</v>
      </c>
      <c r="B27" s="139" t="s">
        <v>46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1"/>
      <c r="R27" s="271"/>
    </row>
    <row r="28" spans="1:18" ht="15.75" thickBot="1">
      <c r="A28" s="230"/>
      <c r="B28" s="173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83"/>
      <c r="R28" s="280"/>
    </row>
    <row r="29" spans="1:18" ht="18" thickBot="1" thickTop="1">
      <c r="A29" s="20" t="s">
        <v>42</v>
      </c>
      <c r="B29" s="204">
        <v>1400</v>
      </c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05"/>
      <c r="R29" s="43"/>
    </row>
    <row r="30" spans="1:18" ht="15" customHeight="1" thickTop="1">
      <c r="A30" s="229" t="s">
        <v>35</v>
      </c>
      <c r="B30" s="139" t="s">
        <v>65</v>
      </c>
      <c r="C30" s="140"/>
      <c r="D30" s="140"/>
      <c r="E30" s="140"/>
      <c r="F30" s="140"/>
      <c r="G30" s="141"/>
      <c r="H30" s="197" t="s">
        <v>63</v>
      </c>
      <c r="I30" s="198"/>
      <c r="J30" s="198"/>
      <c r="K30" s="198"/>
      <c r="L30" s="199"/>
      <c r="M30" s="197"/>
      <c r="N30" s="198"/>
      <c r="O30" s="198"/>
      <c r="P30" s="198"/>
      <c r="Q30" s="199"/>
      <c r="R30" s="271"/>
    </row>
    <row r="31" spans="1:18" ht="15" customHeight="1" thickBot="1">
      <c r="A31" s="230"/>
      <c r="B31" s="173"/>
      <c r="C31" s="174"/>
      <c r="D31" s="174"/>
      <c r="E31" s="174"/>
      <c r="F31" s="174"/>
      <c r="G31" s="183"/>
      <c r="H31" s="200"/>
      <c r="I31" s="201"/>
      <c r="J31" s="201"/>
      <c r="K31" s="201"/>
      <c r="L31" s="202"/>
      <c r="M31" s="200"/>
      <c r="N31" s="201"/>
      <c r="O31" s="201"/>
      <c r="P31" s="201"/>
      <c r="Q31" s="202"/>
      <c r="R31" s="280"/>
    </row>
    <row r="32" spans="1:18" ht="18" thickBot="1" thickTop="1">
      <c r="A32" s="20" t="s">
        <v>10</v>
      </c>
      <c r="B32" s="38">
        <v>280</v>
      </c>
      <c r="C32" s="36"/>
      <c r="D32" s="170">
        <v>342</v>
      </c>
      <c r="E32" s="171"/>
      <c r="F32" s="14">
        <v>0</v>
      </c>
      <c r="G32" s="34">
        <v>311</v>
      </c>
      <c r="H32" s="14">
        <v>0</v>
      </c>
      <c r="I32" s="14">
        <v>306</v>
      </c>
      <c r="J32" s="14">
        <v>320</v>
      </c>
      <c r="K32" s="168">
        <v>313</v>
      </c>
      <c r="L32" s="169"/>
      <c r="M32" s="14"/>
      <c r="N32" s="170"/>
      <c r="O32" s="171"/>
      <c r="P32" s="14"/>
      <c r="Q32" s="34"/>
      <c r="R32" s="43">
        <v>313</v>
      </c>
    </row>
    <row r="33" spans="1:18" ht="18" thickBot="1" thickTop="1">
      <c r="A33" s="20" t="s">
        <v>7</v>
      </c>
      <c r="B33" s="38">
        <f>B32*B29</f>
        <v>392000</v>
      </c>
      <c r="C33" s="36"/>
      <c r="D33" s="170">
        <f>D32*B29</f>
        <v>478800</v>
      </c>
      <c r="E33" s="171"/>
      <c r="F33" s="14">
        <f>F32*B29</f>
        <v>0</v>
      </c>
      <c r="G33" s="34">
        <f>G32*B29</f>
        <v>435400</v>
      </c>
      <c r="H33" s="14">
        <f>H32*B29</f>
        <v>0</v>
      </c>
      <c r="I33" s="14">
        <f>I32*B29</f>
        <v>428400</v>
      </c>
      <c r="J33" s="14">
        <f>J32*B29</f>
        <v>448000</v>
      </c>
      <c r="K33" s="168">
        <f>K32*B29</f>
        <v>438200</v>
      </c>
      <c r="L33" s="169"/>
      <c r="M33" s="14"/>
      <c r="N33" s="170"/>
      <c r="O33" s="171"/>
      <c r="P33" s="14"/>
      <c r="Q33" s="34"/>
      <c r="R33" s="43">
        <f>R32*B29</f>
        <v>438200</v>
      </c>
    </row>
    <row r="34" spans="1:18" ht="15.75" thickTop="1">
      <c r="A34" s="229" t="s">
        <v>36</v>
      </c>
      <c r="B34" s="139" t="s">
        <v>47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1"/>
      <c r="R34" s="271"/>
    </row>
    <row r="35" spans="1:18" ht="15.75" thickBot="1">
      <c r="A35" s="230"/>
      <c r="B35" s="173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83"/>
      <c r="R35" s="280"/>
    </row>
    <row r="36" spans="1:18" ht="18" thickBot="1" thickTop="1">
      <c r="A36" s="20" t="s">
        <v>42</v>
      </c>
      <c r="B36" s="206">
        <v>4740</v>
      </c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07"/>
      <c r="R36" s="43"/>
    </row>
    <row r="37" spans="1:18" ht="15.75" thickTop="1">
      <c r="A37" s="229" t="s">
        <v>35</v>
      </c>
      <c r="B37" s="139" t="s">
        <v>48</v>
      </c>
      <c r="C37" s="140"/>
      <c r="D37" s="140"/>
      <c r="E37" s="140"/>
      <c r="F37" s="140"/>
      <c r="G37" s="141"/>
      <c r="H37" s="197"/>
      <c r="I37" s="198"/>
      <c r="J37" s="198"/>
      <c r="K37" s="198"/>
      <c r="L37" s="199"/>
      <c r="M37" s="197"/>
      <c r="N37" s="198"/>
      <c r="O37" s="198"/>
      <c r="P37" s="198"/>
      <c r="Q37" s="199"/>
      <c r="R37" s="159"/>
    </row>
    <row r="38" spans="1:18" ht="15.75" thickBot="1">
      <c r="A38" s="230"/>
      <c r="B38" s="173"/>
      <c r="C38" s="174"/>
      <c r="D38" s="174"/>
      <c r="E38" s="174"/>
      <c r="F38" s="174"/>
      <c r="G38" s="183"/>
      <c r="H38" s="200"/>
      <c r="I38" s="201"/>
      <c r="J38" s="201"/>
      <c r="K38" s="201"/>
      <c r="L38" s="202"/>
      <c r="M38" s="200"/>
      <c r="N38" s="201"/>
      <c r="O38" s="201"/>
      <c r="P38" s="201"/>
      <c r="Q38" s="202"/>
      <c r="R38" s="227"/>
    </row>
    <row r="39" spans="1:18" ht="17.25" thickBot="1" thickTop="1">
      <c r="A39" s="20" t="s">
        <v>10</v>
      </c>
      <c r="B39" s="38">
        <v>140</v>
      </c>
      <c r="C39" s="36"/>
      <c r="D39" s="170">
        <v>123</v>
      </c>
      <c r="E39" s="171"/>
      <c r="F39" s="14">
        <v>160</v>
      </c>
      <c r="G39" s="34">
        <v>141</v>
      </c>
      <c r="H39" s="14"/>
      <c r="I39" s="14"/>
      <c r="J39" s="14"/>
      <c r="K39" s="168"/>
      <c r="L39" s="169"/>
      <c r="M39" s="38"/>
      <c r="N39" s="36"/>
      <c r="O39" s="14"/>
      <c r="P39" s="14"/>
      <c r="Q39" s="34"/>
      <c r="R39" s="37">
        <v>141</v>
      </c>
    </row>
    <row r="40" spans="1:18" ht="17.25" thickBot="1" thickTop="1">
      <c r="A40" s="20" t="s">
        <v>7</v>
      </c>
      <c r="B40" s="38">
        <f>B39*B36</f>
        <v>663600</v>
      </c>
      <c r="C40" s="36"/>
      <c r="D40" s="170">
        <f>D39*B36</f>
        <v>583020</v>
      </c>
      <c r="E40" s="171"/>
      <c r="F40" s="14">
        <f>F39*B36</f>
        <v>758400</v>
      </c>
      <c r="G40" s="34">
        <f>G39*B36</f>
        <v>668340</v>
      </c>
      <c r="H40" s="14">
        <f>H39*B36</f>
        <v>0</v>
      </c>
      <c r="I40" s="14">
        <f>I39*B36</f>
        <v>0</v>
      </c>
      <c r="J40" s="14">
        <f>J39*B36</f>
        <v>0</v>
      </c>
      <c r="K40" s="168">
        <f>K39*B36</f>
        <v>0</v>
      </c>
      <c r="L40" s="169"/>
      <c r="M40" s="38"/>
      <c r="N40" s="36"/>
      <c r="O40" s="14"/>
      <c r="P40" s="14">
        <f>P39*B36</f>
        <v>0</v>
      </c>
      <c r="Q40" s="34">
        <f>Q39*B36</f>
        <v>0</v>
      </c>
      <c r="R40" s="37">
        <f>R39*B36</f>
        <v>668340</v>
      </c>
    </row>
    <row r="41" spans="1:18" ht="17.25" thickBot="1" thickTop="1">
      <c r="A41" s="20" t="s">
        <v>18</v>
      </c>
      <c r="B41" s="60"/>
      <c r="C41" s="57"/>
      <c r="D41" s="59"/>
      <c r="E41" s="57"/>
      <c r="F41" s="56"/>
      <c r="G41" s="56"/>
      <c r="H41" s="56"/>
      <c r="I41" s="56"/>
      <c r="J41" s="56"/>
      <c r="K41" s="206"/>
      <c r="L41" s="207"/>
      <c r="M41" s="47"/>
      <c r="N41" s="46"/>
      <c r="O41" s="56"/>
      <c r="P41" s="14"/>
      <c r="Q41" s="56"/>
      <c r="R41" s="23"/>
    </row>
    <row r="42" spans="1:18" ht="17.25" thickBot="1" thickTop="1">
      <c r="A42" s="20" t="s">
        <v>19</v>
      </c>
      <c r="B42" s="38"/>
      <c r="C42" s="36"/>
      <c r="D42" s="45"/>
      <c r="E42" s="46"/>
      <c r="F42" s="14"/>
      <c r="G42" s="14"/>
      <c r="H42" s="44"/>
      <c r="I42" s="44"/>
      <c r="J42" s="14"/>
      <c r="K42" s="204"/>
      <c r="L42" s="205"/>
      <c r="M42" s="47"/>
      <c r="N42" s="46"/>
      <c r="O42" s="44"/>
      <c r="P42" s="14"/>
      <c r="Q42" s="44"/>
      <c r="R42" s="23"/>
    </row>
    <row r="43" spans="1:18" ht="16.5" thickTop="1">
      <c r="A43" s="229" t="s">
        <v>37</v>
      </c>
      <c r="B43" s="283">
        <f>B40+B33+B26+B19+B12</f>
        <v>1795230</v>
      </c>
      <c r="C43" s="22"/>
      <c r="D43" s="48"/>
      <c r="E43" s="210">
        <f>D40+D33+D26+D19</f>
        <v>1720380</v>
      </c>
      <c r="F43" s="283">
        <f>F33+F26+F19</f>
        <v>697120</v>
      </c>
      <c r="G43" s="283">
        <f>G40+G33+G26+G19+G12</f>
        <v>1845061.7</v>
      </c>
      <c r="H43" s="217">
        <f>H40+H33+H26+H19+H12</f>
        <v>0</v>
      </c>
      <c r="I43" s="217">
        <v>0</v>
      </c>
      <c r="J43" s="283">
        <v>0</v>
      </c>
      <c r="K43" s="216">
        <f>K40+K33+K26+K19+L12</f>
        <v>438200</v>
      </c>
      <c r="L43" s="210"/>
      <c r="M43" s="216">
        <v>0</v>
      </c>
      <c r="N43" s="210"/>
      <c r="O43" s="217">
        <f>N12</f>
        <v>0</v>
      </c>
      <c r="P43" s="283">
        <v>0</v>
      </c>
      <c r="Q43" s="217">
        <v>0</v>
      </c>
      <c r="R43" s="203">
        <f>R40+R33+R26+R19+R12</f>
        <v>1843675</v>
      </c>
    </row>
    <row r="44" spans="1:18" ht="16.5" thickBot="1">
      <c r="A44" s="230"/>
      <c r="B44" s="304"/>
      <c r="C44" s="14"/>
      <c r="D44" s="49"/>
      <c r="E44" s="305"/>
      <c r="F44" s="284"/>
      <c r="G44" s="284"/>
      <c r="H44" s="218"/>
      <c r="I44" s="218"/>
      <c r="J44" s="284"/>
      <c r="K44" s="211"/>
      <c r="L44" s="213"/>
      <c r="M44" s="211"/>
      <c r="N44" s="213"/>
      <c r="O44" s="218"/>
      <c r="P44" s="284"/>
      <c r="Q44" s="218"/>
      <c r="R44" s="193"/>
    </row>
    <row r="45" spans="1:18" ht="30.75" customHeight="1" thickTop="1">
      <c r="A45" s="229" t="s">
        <v>20</v>
      </c>
      <c r="B45" s="286">
        <v>40578</v>
      </c>
      <c r="C45" s="22"/>
      <c r="D45" s="306">
        <v>40578</v>
      </c>
      <c r="E45" s="141"/>
      <c r="F45" s="286">
        <v>40578</v>
      </c>
      <c r="G45" s="151"/>
      <c r="H45" s="286">
        <v>40578</v>
      </c>
      <c r="I45" s="286">
        <v>40578</v>
      </c>
      <c r="J45" s="286">
        <v>40578</v>
      </c>
      <c r="K45" s="4"/>
      <c r="L45" s="141"/>
      <c r="M45" s="286"/>
      <c r="N45" s="22"/>
      <c r="O45" s="286"/>
      <c r="P45" s="286"/>
      <c r="Q45" s="151"/>
      <c r="R45" s="159"/>
    </row>
    <row r="46" spans="1:18" ht="16.5" thickBot="1">
      <c r="A46" s="231"/>
      <c r="B46" s="287"/>
      <c r="C46" s="14"/>
      <c r="D46" s="302"/>
      <c r="E46" s="289"/>
      <c r="F46" s="287"/>
      <c r="G46" s="285"/>
      <c r="H46" s="287"/>
      <c r="I46" s="287"/>
      <c r="J46" s="287"/>
      <c r="K46" s="16"/>
      <c r="L46" s="289"/>
      <c r="M46" s="287"/>
      <c r="N46" s="14"/>
      <c r="O46" s="287"/>
      <c r="P46" s="287"/>
      <c r="Q46" s="285"/>
      <c r="R46" s="227"/>
    </row>
    <row r="47" spans="1:18" ht="16.5" customHeight="1" thickTop="1">
      <c r="A47" s="229" t="s">
        <v>21</v>
      </c>
      <c r="B47" s="151" t="s">
        <v>74</v>
      </c>
      <c r="C47" s="22"/>
      <c r="D47" s="139" t="s">
        <v>74</v>
      </c>
      <c r="E47" s="141"/>
      <c r="F47" s="151" t="s">
        <v>74</v>
      </c>
      <c r="G47" s="151"/>
      <c r="H47" s="151" t="s">
        <v>74</v>
      </c>
      <c r="I47" s="151" t="s">
        <v>74</v>
      </c>
      <c r="J47" s="151" t="s">
        <v>74</v>
      </c>
      <c r="K47" s="4"/>
      <c r="L47" s="141"/>
      <c r="M47" s="151"/>
      <c r="N47" s="22"/>
      <c r="O47" s="151"/>
      <c r="P47" s="151"/>
      <c r="Q47" s="151"/>
      <c r="R47" s="159"/>
    </row>
    <row r="48" spans="1:18" ht="15.75">
      <c r="A48" s="249"/>
      <c r="B48" s="288"/>
      <c r="C48" s="15"/>
      <c r="D48" s="300"/>
      <c r="E48" s="301"/>
      <c r="F48" s="288"/>
      <c r="G48" s="152"/>
      <c r="H48" s="288"/>
      <c r="I48" s="288"/>
      <c r="J48" s="288"/>
      <c r="K48" s="39"/>
      <c r="L48" s="147"/>
      <c r="M48" s="288"/>
      <c r="N48" s="15"/>
      <c r="O48" s="288"/>
      <c r="P48" s="288"/>
      <c r="Q48" s="152"/>
      <c r="R48" s="291"/>
    </row>
    <row r="49" spans="1:18" ht="16.5" thickBot="1">
      <c r="A49" s="231"/>
      <c r="B49" s="287"/>
      <c r="C49" s="54"/>
      <c r="D49" s="302"/>
      <c r="E49" s="289"/>
      <c r="F49" s="287"/>
      <c r="G49" s="285"/>
      <c r="H49" s="287"/>
      <c r="I49" s="287"/>
      <c r="J49" s="287"/>
      <c r="K49" s="16"/>
      <c r="L49" s="289"/>
      <c r="M49" s="287"/>
      <c r="N49" s="54"/>
      <c r="O49" s="287"/>
      <c r="P49" s="287"/>
      <c r="Q49" s="285"/>
      <c r="R49" s="227"/>
    </row>
    <row r="50" spans="1:18" ht="14.25" customHeight="1" thickTop="1">
      <c r="A50" s="241" t="s">
        <v>22</v>
      </c>
      <c r="B50" s="242"/>
      <c r="C50" s="139" t="s">
        <v>23</v>
      </c>
      <c r="D50" s="140"/>
      <c r="E50" s="140"/>
      <c r="F50" s="140"/>
      <c r="G50" s="141"/>
      <c r="H50" s="292" t="s">
        <v>24</v>
      </c>
      <c r="I50" s="293"/>
      <c r="J50" s="293"/>
      <c r="K50" s="293"/>
      <c r="L50" s="293"/>
      <c r="M50" s="293"/>
      <c r="N50" s="293"/>
      <c r="O50" s="293"/>
      <c r="P50" s="294"/>
      <c r="Q50" s="298"/>
      <c r="R50" s="299"/>
    </row>
    <row r="51" spans="1:18" ht="31.5" customHeight="1" thickBot="1">
      <c r="A51" s="243"/>
      <c r="B51" s="244"/>
      <c r="C51" s="133"/>
      <c r="D51" s="134"/>
      <c r="E51" s="134"/>
      <c r="F51" s="134"/>
      <c r="G51" s="135"/>
      <c r="H51" s="295" t="s">
        <v>25</v>
      </c>
      <c r="I51" s="296"/>
      <c r="J51" s="296"/>
      <c r="K51" s="296"/>
      <c r="L51" s="296"/>
      <c r="M51" s="296"/>
      <c r="N51" s="296"/>
      <c r="O51" s="296"/>
      <c r="P51" s="297"/>
      <c r="Q51" s="221"/>
      <c r="R51" s="222"/>
    </row>
    <row r="52" spans="1:18" ht="16.5" thickBot="1">
      <c r="A52" s="252" t="s">
        <v>26</v>
      </c>
      <c r="B52" s="253"/>
      <c r="C52" s="252" t="s">
        <v>27</v>
      </c>
      <c r="D52" s="290"/>
      <c r="E52" s="290"/>
      <c r="F52" s="290"/>
      <c r="G52" s="253"/>
      <c r="H52" s="252" t="s">
        <v>49</v>
      </c>
      <c r="I52" s="290"/>
      <c r="J52" s="290"/>
      <c r="K52" s="290"/>
      <c r="L52" s="290"/>
      <c r="M52" s="290"/>
      <c r="N52" s="290"/>
      <c r="O52" s="290"/>
      <c r="P52" s="253"/>
      <c r="Q52" s="221"/>
      <c r="R52" s="222"/>
    </row>
    <row r="53" spans="1:18" ht="16.5" thickBot="1">
      <c r="A53" s="252" t="s">
        <v>29</v>
      </c>
      <c r="B53" s="253"/>
      <c r="C53" s="252" t="s">
        <v>50</v>
      </c>
      <c r="D53" s="290"/>
      <c r="E53" s="290"/>
      <c r="F53" s="290"/>
      <c r="G53" s="253"/>
      <c r="H53" s="252" t="s">
        <v>51</v>
      </c>
      <c r="I53" s="290"/>
      <c r="J53" s="290"/>
      <c r="K53" s="290"/>
      <c r="L53" s="290"/>
      <c r="M53" s="290"/>
      <c r="N53" s="290"/>
      <c r="O53" s="290"/>
      <c r="P53" s="253"/>
      <c r="Q53" s="221"/>
      <c r="R53" s="222"/>
    </row>
    <row r="54" spans="1:18" ht="16.5" thickBot="1">
      <c r="A54" s="252" t="s">
        <v>30</v>
      </c>
      <c r="B54" s="253"/>
      <c r="C54" s="252" t="s">
        <v>64</v>
      </c>
      <c r="D54" s="290"/>
      <c r="E54" s="290"/>
      <c r="F54" s="290"/>
      <c r="G54" s="253"/>
      <c r="H54" s="252" t="s">
        <v>52</v>
      </c>
      <c r="I54" s="290"/>
      <c r="J54" s="290"/>
      <c r="K54" s="290"/>
      <c r="L54" s="290"/>
      <c r="M54" s="290"/>
      <c r="N54" s="290"/>
      <c r="O54" s="290"/>
      <c r="P54" s="253"/>
      <c r="Q54" s="221"/>
      <c r="R54" s="222"/>
    </row>
    <row r="56" spans="1:6" ht="15.75">
      <c r="A56" s="303" t="s">
        <v>73</v>
      </c>
      <c r="B56" s="251"/>
      <c r="C56" s="251"/>
      <c r="D56" s="251"/>
      <c r="E56" s="251"/>
      <c r="F56" s="251"/>
    </row>
    <row r="57" spans="1:12" ht="15.75">
      <c r="A57" s="303" t="s">
        <v>57</v>
      </c>
      <c r="B57" s="251"/>
      <c r="C57" s="251"/>
      <c r="D57" s="251"/>
      <c r="E57" s="251"/>
      <c r="F57" s="251"/>
      <c r="G57" s="251"/>
      <c r="H57" s="251"/>
      <c r="I57" s="251"/>
      <c r="J57" s="251"/>
      <c r="K57" s="251"/>
      <c r="L57" s="251"/>
    </row>
    <row r="58" spans="1:7" ht="15.75">
      <c r="A58" s="303" t="s">
        <v>77</v>
      </c>
      <c r="B58" s="251"/>
      <c r="C58" s="251"/>
      <c r="D58" s="251"/>
      <c r="E58" s="251"/>
      <c r="F58" s="251"/>
      <c r="G58" s="251"/>
    </row>
  </sheetData>
  <sheetProtection/>
  <mergeCells count="148">
    <mergeCell ref="H3:J4"/>
    <mergeCell ref="A37:A38"/>
    <mergeCell ref="D45:E46"/>
    <mergeCell ref="F45:F46"/>
    <mergeCell ref="A1:R1"/>
    <mergeCell ref="A2:G2"/>
    <mergeCell ref="L2:R2"/>
    <mergeCell ref="A13:A14"/>
    <mergeCell ref="A6:A7"/>
    <mergeCell ref="A9:A10"/>
    <mergeCell ref="A3:A5"/>
    <mergeCell ref="A16:A17"/>
    <mergeCell ref="A20:A21"/>
    <mergeCell ref="A23:A24"/>
    <mergeCell ref="A27:A28"/>
    <mergeCell ref="A30:A31"/>
    <mergeCell ref="A34:A35"/>
    <mergeCell ref="A57:L57"/>
    <mergeCell ref="A58:G58"/>
    <mergeCell ref="A43:A44"/>
    <mergeCell ref="B43:B44"/>
    <mergeCell ref="E43:E44"/>
    <mergeCell ref="A53:B53"/>
    <mergeCell ref="C53:G53"/>
    <mergeCell ref="H53:P53"/>
    <mergeCell ref="A50:B51"/>
    <mergeCell ref="A56:F56"/>
    <mergeCell ref="Q53:R53"/>
    <mergeCell ref="A54:B54"/>
    <mergeCell ref="C54:G54"/>
    <mergeCell ref="H54:P54"/>
    <mergeCell ref="Q54:R54"/>
    <mergeCell ref="A52:B52"/>
    <mergeCell ref="Q45:Q46"/>
    <mergeCell ref="R45:R46"/>
    <mergeCell ref="I47:I49"/>
    <mergeCell ref="J47:J49"/>
    <mergeCell ref="I45:I46"/>
    <mergeCell ref="J45:J46"/>
    <mergeCell ref="Q47:Q49"/>
    <mergeCell ref="P47:P49"/>
    <mergeCell ref="O47:O49"/>
    <mergeCell ref="Q52:R52"/>
    <mergeCell ref="R47:R49"/>
    <mergeCell ref="C50:G51"/>
    <mergeCell ref="H50:P50"/>
    <mergeCell ref="H51:P51"/>
    <mergeCell ref="Q50:R51"/>
    <mergeCell ref="D47:E49"/>
    <mergeCell ref="F47:F49"/>
    <mergeCell ref="L47:L49"/>
    <mergeCell ref="M47:M49"/>
    <mergeCell ref="L45:L46"/>
    <mergeCell ref="O45:O46"/>
    <mergeCell ref="C52:G52"/>
    <mergeCell ref="H52:P52"/>
    <mergeCell ref="M45:M46"/>
    <mergeCell ref="P45:P46"/>
    <mergeCell ref="A47:A49"/>
    <mergeCell ref="G47:G49"/>
    <mergeCell ref="B45:B46"/>
    <mergeCell ref="A45:A46"/>
    <mergeCell ref="G45:G46"/>
    <mergeCell ref="H45:H46"/>
    <mergeCell ref="B47:B49"/>
    <mergeCell ref="H47:H49"/>
    <mergeCell ref="R43:R44"/>
    <mergeCell ref="M43:N44"/>
    <mergeCell ref="O43:O44"/>
    <mergeCell ref="P43:P44"/>
    <mergeCell ref="Q43:Q44"/>
    <mergeCell ref="K41:L41"/>
    <mergeCell ref="K42:L42"/>
    <mergeCell ref="J43:J44"/>
    <mergeCell ref="K43:L44"/>
    <mergeCell ref="F43:F44"/>
    <mergeCell ref="G43:G44"/>
    <mergeCell ref="H43:H44"/>
    <mergeCell ref="I43:I44"/>
    <mergeCell ref="B29:Q29"/>
    <mergeCell ref="D40:E40"/>
    <mergeCell ref="K40:L40"/>
    <mergeCell ref="R30:R31"/>
    <mergeCell ref="R34:R35"/>
    <mergeCell ref="B36:Q36"/>
    <mergeCell ref="B37:G38"/>
    <mergeCell ref="H37:L38"/>
    <mergeCell ref="M37:Q38"/>
    <mergeCell ref="R37:R38"/>
    <mergeCell ref="M30:Q31"/>
    <mergeCell ref="B34:Q35"/>
    <mergeCell ref="D32:E32"/>
    <mergeCell ref="K32:L32"/>
    <mergeCell ref="N32:O32"/>
    <mergeCell ref="N33:O33"/>
    <mergeCell ref="D39:E39"/>
    <mergeCell ref="K39:L39"/>
    <mergeCell ref="D33:E33"/>
    <mergeCell ref="K33:L33"/>
    <mergeCell ref="B30:G31"/>
    <mergeCell ref="H30:L31"/>
    <mergeCell ref="B20:Q21"/>
    <mergeCell ref="K25:L25"/>
    <mergeCell ref="N25:O25"/>
    <mergeCell ref="D26:E26"/>
    <mergeCell ref="K26:L26"/>
    <mergeCell ref="N26:O26"/>
    <mergeCell ref="B27:Q28"/>
    <mergeCell ref="R27:R28"/>
    <mergeCell ref="R23:R24"/>
    <mergeCell ref="R20:R21"/>
    <mergeCell ref="B22:Q22"/>
    <mergeCell ref="C25:D25"/>
    <mergeCell ref="B23:G24"/>
    <mergeCell ref="H23:L23"/>
    <mergeCell ref="H24:L24"/>
    <mergeCell ref="M23:Q24"/>
    <mergeCell ref="B15:Q15"/>
    <mergeCell ref="B16:G17"/>
    <mergeCell ref="H16:L17"/>
    <mergeCell ref="R16:R17"/>
    <mergeCell ref="M16:Q16"/>
    <mergeCell ref="M17:Q17"/>
    <mergeCell ref="D18:E18"/>
    <mergeCell ref="K18:L18"/>
    <mergeCell ref="N18:O18"/>
    <mergeCell ref="D19:E19"/>
    <mergeCell ref="K19:L19"/>
    <mergeCell ref="N19:O19"/>
    <mergeCell ref="D5:E5"/>
    <mergeCell ref="B8:Q8"/>
    <mergeCell ref="B6:Q7"/>
    <mergeCell ref="R6:R7"/>
    <mergeCell ref="K3:L5"/>
    <mergeCell ref="M3:P4"/>
    <mergeCell ref="R3:R5"/>
    <mergeCell ref="Q3:Q5"/>
    <mergeCell ref="B3:F4"/>
    <mergeCell ref="G3:G5"/>
    <mergeCell ref="N12:O12"/>
    <mergeCell ref="M9:Q10"/>
    <mergeCell ref="B13:Q14"/>
    <mergeCell ref="R13:R14"/>
    <mergeCell ref="R9:R10"/>
    <mergeCell ref="N11:O11"/>
    <mergeCell ref="B9:G9"/>
    <mergeCell ref="B10:G10"/>
    <mergeCell ref="H9:L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3"/>
  <sheetViews>
    <sheetView tabSelected="1" view="pageBreakPreview" zoomScale="70" zoomScaleNormal="75" zoomScaleSheetLayoutView="70" zoomScalePageLayoutView="0" workbookViewId="0" topLeftCell="A88">
      <selection activeCell="N118" sqref="N118"/>
    </sheetView>
  </sheetViews>
  <sheetFormatPr defaultColWidth="9.140625" defaultRowHeight="15"/>
  <cols>
    <col min="1" max="1" width="22.7109375" style="18" customWidth="1"/>
    <col min="2" max="2" width="16.00390625" style="0" customWidth="1"/>
    <col min="3" max="3" width="0.42578125" style="0" hidden="1" customWidth="1"/>
    <col min="4" max="4" width="9.140625" style="0" hidden="1" customWidth="1"/>
    <col min="5" max="5" width="15.28125" style="0" customWidth="1"/>
    <col min="6" max="6" width="15.421875" style="0" customWidth="1"/>
    <col min="7" max="7" width="14.140625" style="0" customWidth="1"/>
    <col min="8" max="8" width="14.8515625" style="0" customWidth="1"/>
    <col min="9" max="9" width="14.28125" style="0" customWidth="1"/>
    <col min="10" max="10" width="13.421875" style="0" customWidth="1"/>
    <col min="11" max="11" width="11.00390625" style="0" customWidth="1"/>
    <col min="12" max="12" width="12.421875" style="0" customWidth="1"/>
    <col min="13" max="14" width="11.00390625" style="0" customWidth="1"/>
    <col min="15" max="15" width="9.140625" style="0" hidden="1" customWidth="1"/>
    <col min="16" max="17" width="11.00390625" style="0" customWidth="1"/>
  </cols>
  <sheetData>
    <row r="1" spans="1:17" ht="15.75">
      <c r="A1" s="418" t="s">
        <v>115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</row>
    <row r="2" spans="1:17" ht="15.75" thickBot="1">
      <c r="A2" s="308" t="s">
        <v>114</v>
      </c>
      <c r="B2" s="309"/>
      <c r="C2" s="309"/>
      <c r="D2" s="309"/>
      <c r="E2" s="309"/>
      <c r="F2" s="309"/>
      <c r="G2" s="309"/>
      <c r="K2" s="419" t="s">
        <v>79</v>
      </c>
      <c r="L2" s="419"/>
      <c r="M2" s="419"/>
      <c r="N2" s="419"/>
      <c r="O2" s="419"/>
      <c r="P2" s="419"/>
      <c r="Q2" s="419"/>
    </row>
    <row r="3" spans="1:17" ht="15.75" thickTop="1">
      <c r="A3" s="229" t="s">
        <v>0</v>
      </c>
      <c r="B3" s="139" t="s">
        <v>1</v>
      </c>
      <c r="C3" s="140"/>
      <c r="D3" s="140"/>
      <c r="E3" s="140"/>
      <c r="F3" s="141"/>
      <c r="G3" s="151" t="s">
        <v>2</v>
      </c>
      <c r="H3" s="139" t="s">
        <v>1</v>
      </c>
      <c r="I3" s="140"/>
      <c r="J3" s="141"/>
      <c r="K3" s="151" t="s">
        <v>2</v>
      </c>
      <c r="L3" s="139" t="s">
        <v>1</v>
      </c>
      <c r="M3" s="140"/>
      <c r="N3" s="141"/>
      <c r="O3" s="139" t="s">
        <v>2</v>
      </c>
      <c r="P3" s="141"/>
      <c r="Q3" s="159" t="s">
        <v>40</v>
      </c>
    </row>
    <row r="4" spans="1:17" ht="15.75" thickBot="1">
      <c r="A4" s="249"/>
      <c r="B4" s="133"/>
      <c r="C4" s="134"/>
      <c r="D4" s="134"/>
      <c r="E4" s="134"/>
      <c r="F4" s="135"/>
      <c r="G4" s="276"/>
      <c r="H4" s="133"/>
      <c r="I4" s="134"/>
      <c r="J4" s="135"/>
      <c r="K4" s="152"/>
      <c r="L4" s="133"/>
      <c r="M4" s="134"/>
      <c r="N4" s="135"/>
      <c r="O4" s="145"/>
      <c r="P4" s="147"/>
      <c r="Q4" s="291"/>
    </row>
    <row r="5" spans="1:17" ht="16.5" thickBot="1">
      <c r="A5" s="250"/>
      <c r="B5" s="136">
        <v>1</v>
      </c>
      <c r="C5" s="138"/>
      <c r="D5" s="136">
        <v>2</v>
      </c>
      <c r="E5" s="138"/>
      <c r="F5" s="24">
        <v>3</v>
      </c>
      <c r="G5" s="277"/>
      <c r="H5" s="24">
        <v>1</v>
      </c>
      <c r="I5" s="24">
        <v>2</v>
      </c>
      <c r="J5" s="24">
        <v>3</v>
      </c>
      <c r="K5" s="153"/>
      <c r="L5" s="24">
        <v>1</v>
      </c>
      <c r="M5" s="24">
        <v>2</v>
      </c>
      <c r="N5" s="24">
        <v>3</v>
      </c>
      <c r="O5" s="148"/>
      <c r="P5" s="150"/>
      <c r="Q5" s="248"/>
    </row>
    <row r="6" spans="1:17" ht="15">
      <c r="A6" s="410" t="s">
        <v>36</v>
      </c>
      <c r="B6" s="350" t="s">
        <v>102</v>
      </c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2"/>
      <c r="Q6" s="356"/>
    </row>
    <row r="7" spans="1:17" ht="29.25" customHeight="1" thickBot="1">
      <c r="A7" s="411"/>
      <c r="B7" s="353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5"/>
      <c r="Q7" s="357"/>
    </row>
    <row r="8" spans="1:17" ht="16.5" thickBot="1">
      <c r="A8" s="69" t="s">
        <v>4</v>
      </c>
      <c r="B8" s="347">
        <v>560</v>
      </c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9"/>
      <c r="Q8" s="72"/>
    </row>
    <row r="9" spans="1:17" ht="30" customHeight="1">
      <c r="A9" s="412" t="s">
        <v>35</v>
      </c>
      <c r="B9" s="320" t="s">
        <v>103</v>
      </c>
      <c r="C9" s="321"/>
      <c r="D9" s="321"/>
      <c r="E9" s="321"/>
      <c r="F9" s="321"/>
      <c r="G9" s="322"/>
      <c r="H9" s="320" t="s">
        <v>104</v>
      </c>
      <c r="I9" s="321"/>
      <c r="J9" s="321"/>
      <c r="K9" s="322"/>
      <c r="L9" s="320" t="s">
        <v>82</v>
      </c>
      <c r="M9" s="321"/>
      <c r="N9" s="321"/>
      <c r="O9" s="321"/>
      <c r="P9" s="322"/>
      <c r="Q9" s="362"/>
    </row>
    <row r="10" spans="1:17" ht="1.5" customHeight="1" thickBot="1">
      <c r="A10" s="41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363"/>
    </row>
    <row r="11" spans="1:17" ht="16.5" thickBot="1">
      <c r="A11" s="69" t="s">
        <v>83</v>
      </c>
      <c r="B11" s="75">
        <v>50</v>
      </c>
      <c r="C11" s="76">
        <v>18</v>
      </c>
      <c r="D11" s="77"/>
      <c r="E11" s="77"/>
      <c r="F11" s="77"/>
      <c r="G11" s="78">
        <v>50</v>
      </c>
      <c r="H11" s="78">
        <v>40</v>
      </c>
      <c r="I11" s="77"/>
      <c r="J11" s="77"/>
      <c r="K11" s="78">
        <v>40</v>
      </c>
      <c r="L11" s="78">
        <v>60</v>
      </c>
      <c r="M11" s="77"/>
      <c r="N11" s="79"/>
      <c r="O11" s="77"/>
      <c r="P11" s="78">
        <v>60</v>
      </c>
      <c r="Q11" s="80">
        <v>50</v>
      </c>
    </row>
    <row r="12" spans="1:17" ht="16.5" thickBot="1">
      <c r="A12" s="70" t="s">
        <v>7</v>
      </c>
      <c r="B12" s="81">
        <f>B11*B8</f>
        <v>28000</v>
      </c>
      <c r="C12" s="82"/>
      <c r="D12" s="83"/>
      <c r="E12" s="84"/>
      <c r="F12" s="84"/>
      <c r="G12" s="85">
        <f>G11*B8</f>
        <v>28000</v>
      </c>
      <c r="H12" s="85">
        <f>H11*B8</f>
        <v>22400</v>
      </c>
      <c r="I12" s="84"/>
      <c r="J12" s="84"/>
      <c r="K12" s="85">
        <f>K11*B8</f>
        <v>22400</v>
      </c>
      <c r="L12" s="85">
        <f>L11*B8</f>
        <v>33600</v>
      </c>
      <c r="M12" s="84"/>
      <c r="N12" s="86"/>
      <c r="O12" s="83"/>
      <c r="P12" s="85">
        <f>P11*B8</f>
        <v>33600</v>
      </c>
      <c r="Q12" s="87">
        <f>B8*Q11</f>
        <v>28000</v>
      </c>
    </row>
    <row r="13" spans="1:17" ht="15.75" thickTop="1">
      <c r="A13" s="323" t="s">
        <v>36</v>
      </c>
      <c r="B13" s="364" t="s">
        <v>105</v>
      </c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6"/>
      <c r="Q13" s="331"/>
    </row>
    <row r="14" spans="1:17" ht="18.75" customHeight="1" thickBot="1">
      <c r="A14" s="411"/>
      <c r="B14" s="353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5"/>
      <c r="Q14" s="367"/>
    </row>
    <row r="15" spans="1:17" ht="18.75" customHeight="1" thickBot="1">
      <c r="A15" s="69" t="s">
        <v>4</v>
      </c>
      <c r="B15" s="347">
        <v>900</v>
      </c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9"/>
      <c r="Q15" s="80"/>
    </row>
    <row r="16" spans="1:17" ht="15.75" customHeight="1">
      <c r="A16" s="412" t="s">
        <v>35</v>
      </c>
      <c r="B16" s="310" t="s">
        <v>106</v>
      </c>
      <c r="C16" s="311"/>
      <c r="D16" s="311"/>
      <c r="E16" s="311"/>
      <c r="F16" s="311"/>
      <c r="G16" s="312"/>
      <c r="H16" s="310" t="s">
        <v>107</v>
      </c>
      <c r="I16" s="311"/>
      <c r="J16" s="311"/>
      <c r="K16" s="312"/>
      <c r="L16" s="310" t="s">
        <v>107</v>
      </c>
      <c r="M16" s="311"/>
      <c r="N16" s="311"/>
      <c r="O16" s="311"/>
      <c r="P16" s="312"/>
      <c r="Q16" s="360"/>
    </row>
    <row r="17" spans="1:17" ht="16.5" customHeight="1" thickBot="1">
      <c r="A17" s="413"/>
      <c r="B17" s="313"/>
      <c r="C17" s="314"/>
      <c r="D17" s="314"/>
      <c r="E17" s="314"/>
      <c r="F17" s="314"/>
      <c r="G17" s="315"/>
      <c r="H17" s="313"/>
      <c r="I17" s="314"/>
      <c r="J17" s="314"/>
      <c r="K17" s="315"/>
      <c r="L17" s="313"/>
      <c r="M17" s="314"/>
      <c r="N17" s="314"/>
      <c r="O17" s="314"/>
      <c r="P17" s="315"/>
      <c r="Q17" s="361"/>
    </row>
    <row r="18" spans="1:17" ht="19.5" thickBot="1">
      <c r="A18" s="69" t="s">
        <v>83</v>
      </c>
      <c r="B18" s="358">
        <v>45</v>
      </c>
      <c r="C18" s="359"/>
      <c r="D18" s="90"/>
      <c r="E18" s="91"/>
      <c r="F18" s="77"/>
      <c r="G18" s="78">
        <v>45</v>
      </c>
      <c r="H18" s="78">
        <v>40</v>
      </c>
      <c r="I18" s="77"/>
      <c r="J18" s="77"/>
      <c r="K18" s="78">
        <v>40</v>
      </c>
      <c r="L18" s="78">
        <v>50</v>
      </c>
      <c r="M18" s="77"/>
      <c r="N18" s="79"/>
      <c r="O18" s="77"/>
      <c r="P18" s="78">
        <v>50</v>
      </c>
      <c r="Q18" s="92">
        <v>45</v>
      </c>
    </row>
    <row r="19" spans="1:17" ht="16.5" thickBot="1">
      <c r="A19" s="70" t="s">
        <v>7</v>
      </c>
      <c r="B19" s="347">
        <f>B18*B15</f>
        <v>40500</v>
      </c>
      <c r="C19" s="348"/>
      <c r="D19" s="93">
        <f>D18*B15</f>
        <v>0</v>
      </c>
      <c r="E19" s="94"/>
      <c r="F19" s="95"/>
      <c r="G19" s="96">
        <f>G18*B15</f>
        <v>40500</v>
      </c>
      <c r="H19" s="96">
        <f>H18*B15</f>
        <v>36000</v>
      </c>
      <c r="I19" s="95"/>
      <c r="J19" s="95"/>
      <c r="K19" s="96">
        <f>K18*B15</f>
        <v>36000</v>
      </c>
      <c r="L19" s="96">
        <f>L18*B15</f>
        <v>45000</v>
      </c>
      <c r="M19" s="95"/>
      <c r="N19" s="94"/>
      <c r="O19" s="97"/>
      <c r="P19" s="96">
        <f>P18*B15</f>
        <v>45000</v>
      </c>
      <c r="Q19" s="98">
        <f>Q18*B15</f>
        <v>40500</v>
      </c>
    </row>
    <row r="20" spans="1:17" ht="15.75" customHeight="1" thickTop="1">
      <c r="A20" s="414" t="s">
        <v>36</v>
      </c>
      <c r="B20" s="350" t="s">
        <v>108</v>
      </c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2"/>
      <c r="Q20" s="99"/>
    </row>
    <row r="21" spans="1:17" ht="19.5" customHeight="1" thickBot="1">
      <c r="A21" s="415"/>
      <c r="B21" s="337"/>
      <c r="C21" s="372"/>
      <c r="D21" s="372"/>
      <c r="E21" s="372"/>
      <c r="F21" s="372"/>
      <c r="G21" s="372"/>
      <c r="H21" s="372"/>
      <c r="I21" s="372"/>
      <c r="J21" s="372"/>
      <c r="K21" s="372"/>
      <c r="L21" s="372"/>
      <c r="M21" s="372"/>
      <c r="N21" s="372"/>
      <c r="O21" s="372"/>
      <c r="P21" s="339"/>
      <c r="Q21" s="100"/>
    </row>
    <row r="22" spans="1:17" ht="17.25" thickBot="1" thickTop="1">
      <c r="A22" s="71" t="s">
        <v>4</v>
      </c>
      <c r="B22" s="347">
        <v>180</v>
      </c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349"/>
      <c r="Q22" s="101"/>
    </row>
    <row r="23" spans="1:17" ht="15.75" customHeight="1" thickTop="1">
      <c r="A23" s="414" t="s">
        <v>35</v>
      </c>
      <c r="B23" s="310" t="s">
        <v>109</v>
      </c>
      <c r="C23" s="311"/>
      <c r="D23" s="311"/>
      <c r="E23" s="311"/>
      <c r="F23" s="311"/>
      <c r="G23" s="312"/>
      <c r="H23" s="310" t="s">
        <v>107</v>
      </c>
      <c r="I23" s="311"/>
      <c r="J23" s="311"/>
      <c r="K23" s="312"/>
      <c r="L23" s="310" t="s">
        <v>104</v>
      </c>
      <c r="M23" s="311"/>
      <c r="N23" s="311"/>
      <c r="O23" s="311"/>
      <c r="P23" s="312"/>
      <c r="Q23" s="370"/>
    </row>
    <row r="24" spans="1:17" ht="16.5" customHeight="1" thickBot="1">
      <c r="A24" s="415"/>
      <c r="B24" s="313"/>
      <c r="C24" s="314"/>
      <c r="D24" s="314"/>
      <c r="E24" s="314"/>
      <c r="F24" s="314"/>
      <c r="G24" s="315"/>
      <c r="H24" s="313"/>
      <c r="I24" s="314"/>
      <c r="J24" s="314"/>
      <c r="K24" s="315"/>
      <c r="L24" s="313"/>
      <c r="M24" s="314"/>
      <c r="N24" s="314"/>
      <c r="O24" s="314"/>
      <c r="P24" s="315"/>
      <c r="Q24" s="371"/>
    </row>
    <row r="25" spans="1:17" ht="17.25" thickBot="1" thickTop="1">
      <c r="A25" s="70" t="s">
        <v>83</v>
      </c>
      <c r="B25" s="368">
        <v>45</v>
      </c>
      <c r="C25" s="369"/>
      <c r="D25" s="102"/>
      <c r="E25" s="79"/>
      <c r="F25" s="79"/>
      <c r="G25" s="78">
        <v>45</v>
      </c>
      <c r="H25" s="78">
        <v>35</v>
      </c>
      <c r="I25" s="77"/>
      <c r="J25" s="77"/>
      <c r="K25" s="78">
        <v>35</v>
      </c>
      <c r="L25" s="78">
        <v>50</v>
      </c>
      <c r="M25" s="79"/>
      <c r="N25" s="79"/>
      <c r="O25" s="84"/>
      <c r="P25" s="75">
        <v>50</v>
      </c>
      <c r="Q25" s="87">
        <v>43</v>
      </c>
    </row>
    <row r="26" spans="1:17" ht="17.25" thickBot="1" thickTop="1">
      <c r="A26" s="70" t="s">
        <v>7</v>
      </c>
      <c r="B26" s="344">
        <f>B25*B22</f>
        <v>8100</v>
      </c>
      <c r="C26" s="346"/>
      <c r="D26" s="103">
        <f>D25*B22</f>
        <v>0</v>
      </c>
      <c r="E26" s="104"/>
      <c r="F26" s="84"/>
      <c r="G26" s="85">
        <f>G25*B22</f>
        <v>8100</v>
      </c>
      <c r="H26" s="85">
        <f>H25*B22</f>
        <v>6300</v>
      </c>
      <c r="I26" s="84"/>
      <c r="J26" s="84"/>
      <c r="K26" s="85">
        <f>K25*B22</f>
        <v>6300</v>
      </c>
      <c r="L26" s="85">
        <f>L25*B22</f>
        <v>9000</v>
      </c>
      <c r="M26" s="84"/>
      <c r="N26" s="105"/>
      <c r="O26" s="106"/>
      <c r="P26" s="85">
        <f>P25*B22</f>
        <v>9000</v>
      </c>
      <c r="Q26" s="87">
        <f>Q25*B22</f>
        <v>7740</v>
      </c>
    </row>
    <row r="27" spans="1:17" ht="15.75" thickTop="1">
      <c r="A27" s="323" t="s">
        <v>36</v>
      </c>
      <c r="B27" s="364" t="s">
        <v>85</v>
      </c>
      <c r="C27" s="365"/>
      <c r="D27" s="365"/>
      <c r="E27" s="372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6"/>
      <c r="Q27" s="331"/>
    </row>
    <row r="28" spans="1:17" ht="15.75" thickBot="1">
      <c r="A28" s="324"/>
      <c r="B28" s="340"/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2"/>
      <c r="Q28" s="332"/>
    </row>
    <row r="29" spans="1:17" ht="17.25" thickBot="1" thickTop="1">
      <c r="A29" s="70" t="s">
        <v>4</v>
      </c>
      <c r="B29" s="344">
        <v>70</v>
      </c>
      <c r="C29" s="345"/>
      <c r="D29" s="345"/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6"/>
      <c r="Q29" s="87"/>
    </row>
    <row r="30" spans="1:17" ht="15.75" customHeight="1" thickTop="1">
      <c r="A30" s="323" t="s">
        <v>35</v>
      </c>
      <c r="B30" s="325" t="s">
        <v>82</v>
      </c>
      <c r="C30" s="326"/>
      <c r="D30" s="326"/>
      <c r="E30" s="326"/>
      <c r="F30" s="326"/>
      <c r="G30" s="327"/>
      <c r="H30" s="310" t="s">
        <v>107</v>
      </c>
      <c r="I30" s="311"/>
      <c r="J30" s="311"/>
      <c r="K30" s="312"/>
      <c r="L30" s="325" t="s">
        <v>87</v>
      </c>
      <c r="M30" s="375"/>
      <c r="N30" s="375"/>
      <c r="O30" s="375"/>
      <c r="P30" s="376"/>
      <c r="Q30" s="331"/>
    </row>
    <row r="31" spans="1:17" ht="23.25" customHeight="1" thickBot="1">
      <c r="A31" s="324"/>
      <c r="B31" s="328"/>
      <c r="C31" s="329"/>
      <c r="D31" s="329"/>
      <c r="E31" s="329"/>
      <c r="F31" s="329"/>
      <c r="G31" s="330"/>
      <c r="H31" s="313"/>
      <c r="I31" s="314"/>
      <c r="J31" s="314"/>
      <c r="K31" s="315"/>
      <c r="L31" s="377"/>
      <c r="M31" s="378"/>
      <c r="N31" s="378"/>
      <c r="O31" s="378"/>
      <c r="P31" s="379"/>
      <c r="Q31" s="332"/>
    </row>
    <row r="32" spans="1:17" ht="17.25" thickBot="1" thickTop="1">
      <c r="A32" s="70" t="s">
        <v>83</v>
      </c>
      <c r="B32" s="335">
        <v>35</v>
      </c>
      <c r="C32" s="373"/>
      <c r="D32" s="109"/>
      <c r="E32" s="110"/>
      <c r="F32" s="111"/>
      <c r="G32" s="112">
        <v>35</v>
      </c>
      <c r="H32" s="85">
        <v>35</v>
      </c>
      <c r="I32" s="84"/>
      <c r="J32" s="84"/>
      <c r="K32" s="85">
        <v>35</v>
      </c>
      <c r="L32" s="85">
        <v>40</v>
      </c>
      <c r="M32" s="84"/>
      <c r="N32" s="113"/>
      <c r="O32" s="106"/>
      <c r="P32" s="85">
        <v>40</v>
      </c>
      <c r="Q32" s="87">
        <v>36</v>
      </c>
    </row>
    <row r="33" spans="1:17" ht="17.25" thickBot="1" thickTop="1">
      <c r="A33" s="70" t="s">
        <v>7</v>
      </c>
      <c r="B33" s="368">
        <f>B32*B29</f>
        <v>2450</v>
      </c>
      <c r="C33" s="374"/>
      <c r="D33" s="89">
        <f>D32*B29</f>
        <v>0</v>
      </c>
      <c r="E33" s="79"/>
      <c r="F33" s="84"/>
      <c r="G33" s="85">
        <f>G32*B29</f>
        <v>2450</v>
      </c>
      <c r="H33" s="85">
        <f>H32*B29</f>
        <v>2450</v>
      </c>
      <c r="I33" s="84"/>
      <c r="J33" s="84"/>
      <c r="K33" s="85">
        <f>K32*B29</f>
        <v>2450</v>
      </c>
      <c r="L33" s="85">
        <f>L32*B29</f>
        <v>2800</v>
      </c>
      <c r="M33" s="84"/>
      <c r="N33" s="113"/>
      <c r="O33" s="106"/>
      <c r="P33" s="85">
        <f>P32*B29</f>
        <v>2800</v>
      </c>
      <c r="Q33" s="87">
        <f>Q32*B29</f>
        <v>2520</v>
      </c>
    </row>
    <row r="34" spans="1:17" ht="15.75" thickTop="1">
      <c r="A34" s="323" t="s">
        <v>36</v>
      </c>
      <c r="B34" s="364" t="s">
        <v>88</v>
      </c>
      <c r="C34" s="365"/>
      <c r="D34" s="372"/>
      <c r="E34" s="372"/>
      <c r="F34" s="365"/>
      <c r="G34" s="365"/>
      <c r="H34" s="365"/>
      <c r="I34" s="365"/>
      <c r="J34" s="365"/>
      <c r="K34" s="365"/>
      <c r="L34" s="365"/>
      <c r="M34" s="365"/>
      <c r="N34" s="365"/>
      <c r="O34" s="365"/>
      <c r="P34" s="366"/>
      <c r="Q34" s="331"/>
    </row>
    <row r="35" spans="1:17" ht="15.75" thickBot="1">
      <c r="A35" s="324"/>
      <c r="B35" s="340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2"/>
      <c r="Q35" s="332"/>
    </row>
    <row r="36" spans="1:17" ht="17.25" thickBot="1" thickTop="1">
      <c r="A36" s="70" t="s">
        <v>4</v>
      </c>
      <c r="B36" s="333">
        <v>220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34"/>
      <c r="Q36" s="87"/>
    </row>
    <row r="37" spans="1:17" ht="15.75" customHeight="1" thickTop="1">
      <c r="A37" s="323" t="s">
        <v>35</v>
      </c>
      <c r="B37" s="383" t="s">
        <v>82</v>
      </c>
      <c r="C37" s="384"/>
      <c r="D37" s="384"/>
      <c r="E37" s="384"/>
      <c r="F37" s="384"/>
      <c r="G37" s="385"/>
      <c r="H37" s="383" t="s">
        <v>89</v>
      </c>
      <c r="I37" s="384"/>
      <c r="J37" s="384"/>
      <c r="K37" s="385"/>
      <c r="L37" s="383" t="s">
        <v>89</v>
      </c>
      <c r="M37" s="384"/>
      <c r="N37" s="384"/>
      <c r="O37" s="384"/>
      <c r="P37" s="385"/>
      <c r="Q37" s="331"/>
    </row>
    <row r="38" spans="1:17" ht="15.75" customHeight="1" thickBot="1">
      <c r="A38" s="324"/>
      <c r="B38" s="386"/>
      <c r="C38" s="387"/>
      <c r="D38" s="387"/>
      <c r="E38" s="387"/>
      <c r="F38" s="387"/>
      <c r="G38" s="388"/>
      <c r="H38" s="386"/>
      <c r="I38" s="387"/>
      <c r="J38" s="387"/>
      <c r="K38" s="388"/>
      <c r="L38" s="386"/>
      <c r="M38" s="387"/>
      <c r="N38" s="387"/>
      <c r="O38" s="387"/>
      <c r="P38" s="388"/>
      <c r="Q38" s="332"/>
    </row>
    <row r="39" spans="1:17" ht="17.25" thickBot="1" thickTop="1">
      <c r="A39" s="70" t="s">
        <v>83</v>
      </c>
      <c r="B39" s="380">
        <v>45</v>
      </c>
      <c r="C39" s="381"/>
      <c r="D39" s="114">
        <v>0</v>
      </c>
      <c r="E39" s="114"/>
      <c r="F39" s="95"/>
      <c r="G39" s="85">
        <v>45</v>
      </c>
      <c r="H39" s="85">
        <v>35</v>
      </c>
      <c r="I39" s="84"/>
      <c r="J39" s="84"/>
      <c r="K39" s="85">
        <v>35</v>
      </c>
      <c r="L39" s="85">
        <v>45</v>
      </c>
      <c r="M39" s="84"/>
      <c r="N39" s="105"/>
      <c r="O39" s="84"/>
      <c r="P39" s="85">
        <v>45</v>
      </c>
      <c r="Q39" s="87">
        <v>38</v>
      </c>
    </row>
    <row r="40" spans="1:17" ht="17.25" thickBot="1" thickTop="1">
      <c r="A40" s="70" t="s">
        <v>7</v>
      </c>
      <c r="B40" s="335">
        <f>B39*B36</f>
        <v>9900</v>
      </c>
      <c r="C40" s="373"/>
      <c r="D40" s="115">
        <f>D39*B36</f>
        <v>0</v>
      </c>
      <c r="E40" s="115"/>
      <c r="F40" s="111"/>
      <c r="G40" s="85">
        <f>G39*B36</f>
        <v>9900</v>
      </c>
      <c r="H40" s="85">
        <f>H39*B36</f>
        <v>7700</v>
      </c>
      <c r="I40" s="84"/>
      <c r="J40" s="84"/>
      <c r="K40" s="85">
        <f>K39*B36</f>
        <v>7700</v>
      </c>
      <c r="L40" s="85">
        <f>L39*B36</f>
        <v>9900</v>
      </c>
      <c r="M40" s="84"/>
      <c r="N40" s="113"/>
      <c r="O40" s="106"/>
      <c r="P40" s="85">
        <f>P39*B36</f>
        <v>9900</v>
      </c>
      <c r="Q40" s="87">
        <f>Q39*B36</f>
        <v>8360</v>
      </c>
    </row>
    <row r="41" spans="1:17" ht="15.75" thickTop="1">
      <c r="A41" s="323" t="s">
        <v>36</v>
      </c>
      <c r="B41" s="337" t="s">
        <v>90</v>
      </c>
      <c r="C41" s="372"/>
      <c r="D41" s="372"/>
      <c r="E41" s="372"/>
      <c r="F41" s="372"/>
      <c r="G41" s="365"/>
      <c r="H41" s="365"/>
      <c r="I41" s="365"/>
      <c r="J41" s="365"/>
      <c r="K41" s="365"/>
      <c r="L41" s="365"/>
      <c r="M41" s="365"/>
      <c r="N41" s="365"/>
      <c r="O41" s="365"/>
      <c r="P41" s="366"/>
      <c r="Q41" s="331"/>
    </row>
    <row r="42" spans="1:17" ht="15.75" thickBot="1">
      <c r="A42" s="324"/>
      <c r="B42" s="340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2"/>
      <c r="Q42" s="332"/>
    </row>
    <row r="43" spans="1:17" ht="17.25" thickBot="1" thickTop="1">
      <c r="A43" s="70" t="s">
        <v>4</v>
      </c>
      <c r="B43" s="344">
        <v>50</v>
      </c>
      <c r="C43" s="345"/>
      <c r="D43" s="345"/>
      <c r="E43" s="345"/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6"/>
      <c r="Q43" s="87"/>
    </row>
    <row r="44" spans="1:17" ht="15.75" customHeight="1" thickTop="1">
      <c r="A44" s="323" t="s">
        <v>35</v>
      </c>
      <c r="B44" s="325" t="s">
        <v>82</v>
      </c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7"/>
      <c r="Q44" s="331"/>
    </row>
    <row r="45" spans="1:17" ht="12.75" customHeight="1" thickBot="1">
      <c r="A45" s="324"/>
      <c r="B45" s="328"/>
      <c r="C45" s="329"/>
      <c r="D45" s="329"/>
      <c r="E45" s="329"/>
      <c r="F45" s="329"/>
      <c r="G45" s="329"/>
      <c r="H45" s="329"/>
      <c r="I45" s="329"/>
      <c r="J45" s="329"/>
      <c r="K45" s="329"/>
      <c r="L45" s="329"/>
      <c r="M45" s="329"/>
      <c r="N45" s="329"/>
      <c r="O45" s="329"/>
      <c r="P45" s="330"/>
      <c r="Q45" s="332"/>
    </row>
    <row r="46" spans="1:17" ht="9.75" customHeight="1" thickTop="1">
      <c r="A46" s="323" t="s">
        <v>83</v>
      </c>
      <c r="B46" s="333">
        <v>35</v>
      </c>
      <c r="C46" s="382"/>
      <c r="D46" s="73">
        <v>0</v>
      </c>
      <c r="E46" s="391"/>
      <c r="F46" s="327"/>
      <c r="G46" s="389">
        <v>35</v>
      </c>
      <c r="H46" s="389">
        <v>35</v>
      </c>
      <c r="I46" s="393"/>
      <c r="J46" s="393"/>
      <c r="K46" s="389">
        <v>35</v>
      </c>
      <c r="L46" s="389">
        <v>40</v>
      </c>
      <c r="M46" s="393"/>
      <c r="N46" s="325"/>
      <c r="O46" s="327"/>
      <c r="P46" s="389">
        <v>40</v>
      </c>
      <c r="Q46" s="331">
        <v>36</v>
      </c>
    </row>
    <row r="47" spans="1:17" ht="9" customHeight="1" thickBot="1">
      <c r="A47" s="416"/>
      <c r="B47" s="380"/>
      <c r="C47" s="381"/>
      <c r="D47" s="88"/>
      <c r="E47" s="392"/>
      <c r="F47" s="330"/>
      <c r="G47" s="390"/>
      <c r="H47" s="390"/>
      <c r="I47" s="394"/>
      <c r="J47" s="394"/>
      <c r="K47" s="390"/>
      <c r="L47" s="390"/>
      <c r="M47" s="394"/>
      <c r="N47" s="395"/>
      <c r="O47" s="396"/>
      <c r="P47" s="390"/>
      <c r="Q47" s="332"/>
    </row>
    <row r="48" spans="1:17" ht="17.25" thickBot="1" thickTop="1">
      <c r="A48" s="70" t="s">
        <v>7</v>
      </c>
      <c r="B48" s="335">
        <f>B46*B43</f>
        <v>1750</v>
      </c>
      <c r="C48" s="373"/>
      <c r="D48" s="109">
        <f>D46*B43</f>
        <v>0</v>
      </c>
      <c r="E48" s="110"/>
      <c r="F48" s="111"/>
      <c r="G48" s="85">
        <f>G46*B43</f>
        <v>1750</v>
      </c>
      <c r="H48" s="85">
        <f>H46*B43</f>
        <v>1750</v>
      </c>
      <c r="I48" s="84"/>
      <c r="J48" s="84"/>
      <c r="K48" s="85">
        <f>K46*B43</f>
        <v>1750</v>
      </c>
      <c r="L48" s="85">
        <f>L46*B43</f>
        <v>2000</v>
      </c>
      <c r="M48" s="84"/>
      <c r="N48" s="116"/>
      <c r="O48" s="117"/>
      <c r="P48" s="78">
        <f>P46*B43</f>
        <v>2000</v>
      </c>
      <c r="Q48" s="87">
        <f>B43*Q46</f>
        <v>1800</v>
      </c>
    </row>
    <row r="49" spans="1:17" ht="15.75" thickTop="1">
      <c r="A49" s="323" t="s">
        <v>36</v>
      </c>
      <c r="B49" s="337" t="s">
        <v>91</v>
      </c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9"/>
      <c r="Q49" s="343"/>
    </row>
    <row r="50" spans="1:17" ht="25.5" customHeight="1" thickBot="1">
      <c r="A50" s="324"/>
      <c r="B50" s="340"/>
      <c r="C50" s="341"/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2"/>
      <c r="Q50" s="332"/>
    </row>
    <row r="51" spans="1:17" ht="17.25" thickBot="1" thickTop="1">
      <c r="A51" s="70" t="s">
        <v>4</v>
      </c>
      <c r="B51" s="333">
        <v>50</v>
      </c>
      <c r="C51" s="382"/>
      <c r="D51" s="382"/>
      <c r="E51" s="382"/>
      <c r="F51" s="382"/>
      <c r="G51" s="382"/>
      <c r="H51" s="382"/>
      <c r="I51" s="382"/>
      <c r="J51" s="382"/>
      <c r="K51" s="382"/>
      <c r="L51" s="382"/>
      <c r="M51" s="382"/>
      <c r="N51" s="382"/>
      <c r="O51" s="382"/>
      <c r="P51" s="334"/>
      <c r="Q51" s="87"/>
    </row>
    <row r="52" spans="1:17" ht="16.5" customHeight="1" thickTop="1">
      <c r="A52" s="414" t="s">
        <v>35</v>
      </c>
      <c r="B52" s="310" t="s">
        <v>82</v>
      </c>
      <c r="C52" s="311"/>
      <c r="D52" s="311"/>
      <c r="E52" s="311"/>
      <c r="F52" s="311"/>
      <c r="G52" s="312"/>
      <c r="H52" s="310" t="s">
        <v>86</v>
      </c>
      <c r="I52" s="311"/>
      <c r="J52" s="311"/>
      <c r="K52" s="312"/>
      <c r="L52" s="310" t="s">
        <v>82</v>
      </c>
      <c r="M52" s="311"/>
      <c r="N52" s="311"/>
      <c r="O52" s="311"/>
      <c r="P52" s="312"/>
      <c r="Q52" s="405"/>
    </row>
    <row r="53" spans="1:17" ht="15.75" customHeight="1" thickBot="1">
      <c r="A53" s="415"/>
      <c r="B53" s="313"/>
      <c r="C53" s="314"/>
      <c r="D53" s="314"/>
      <c r="E53" s="314"/>
      <c r="F53" s="314"/>
      <c r="G53" s="315"/>
      <c r="H53" s="313"/>
      <c r="I53" s="314"/>
      <c r="J53" s="314"/>
      <c r="K53" s="315"/>
      <c r="L53" s="313"/>
      <c r="M53" s="314"/>
      <c r="N53" s="314"/>
      <c r="O53" s="314"/>
      <c r="P53" s="315"/>
      <c r="Q53" s="406"/>
    </row>
    <row r="54" spans="1:17" ht="17.25" thickBot="1" thickTop="1">
      <c r="A54" s="70" t="s">
        <v>83</v>
      </c>
      <c r="B54" s="380">
        <v>35</v>
      </c>
      <c r="C54" s="423"/>
      <c r="D54" s="108"/>
      <c r="E54" s="91"/>
      <c r="F54" s="79"/>
      <c r="G54" s="78">
        <v>35</v>
      </c>
      <c r="H54" s="75">
        <v>36</v>
      </c>
      <c r="I54" s="77"/>
      <c r="J54" s="77"/>
      <c r="K54" s="78">
        <v>36</v>
      </c>
      <c r="L54" s="78">
        <v>40</v>
      </c>
      <c r="M54" s="77"/>
      <c r="N54" s="79"/>
      <c r="O54" s="77"/>
      <c r="P54" s="78">
        <v>40</v>
      </c>
      <c r="Q54" s="87">
        <v>37</v>
      </c>
    </row>
    <row r="55" spans="1:17" ht="17.25" thickBot="1" thickTop="1">
      <c r="A55" s="70" t="s">
        <v>7</v>
      </c>
      <c r="B55" s="335">
        <f>B54*B51</f>
        <v>1750</v>
      </c>
      <c r="C55" s="336"/>
      <c r="D55" s="118">
        <f>D54*B51</f>
        <v>0</v>
      </c>
      <c r="E55" s="110"/>
      <c r="F55" s="84"/>
      <c r="G55" s="85">
        <f>G54*B51</f>
        <v>1750</v>
      </c>
      <c r="H55" s="85">
        <f>H54*B51</f>
        <v>1800</v>
      </c>
      <c r="I55" s="84"/>
      <c r="J55" s="84"/>
      <c r="K55" s="85">
        <f>K54*B51</f>
        <v>1800</v>
      </c>
      <c r="L55" s="85">
        <f>L54*B51</f>
        <v>2000</v>
      </c>
      <c r="M55" s="84"/>
      <c r="N55" s="105"/>
      <c r="O55" s="84"/>
      <c r="P55" s="85">
        <f>P54*B51</f>
        <v>2000</v>
      </c>
      <c r="Q55" s="87">
        <f>Q54*B51</f>
        <v>1850</v>
      </c>
    </row>
    <row r="56" spans="1:17" ht="15.75" thickTop="1">
      <c r="A56" s="323" t="s">
        <v>36</v>
      </c>
      <c r="B56" s="337" t="s">
        <v>92</v>
      </c>
      <c r="C56" s="372"/>
      <c r="D56" s="372"/>
      <c r="E56" s="372"/>
      <c r="F56" s="372"/>
      <c r="G56" s="365"/>
      <c r="H56" s="365"/>
      <c r="I56" s="365"/>
      <c r="J56" s="365"/>
      <c r="K56" s="365"/>
      <c r="L56" s="365"/>
      <c r="M56" s="365"/>
      <c r="N56" s="365"/>
      <c r="O56" s="365"/>
      <c r="P56" s="366"/>
      <c r="Q56" s="331"/>
    </row>
    <row r="57" spans="1:17" ht="15.75" thickBot="1">
      <c r="A57" s="324"/>
      <c r="B57" s="340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2"/>
      <c r="Q57" s="332"/>
    </row>
    <row r="58" spans="1:17" ht="17.25" thickBot="1" thickTop="1">
      <c r="A58" s="70" t="s">
        <v>4</v>
      </c>
      <c r="B58" s="333">
        <v>45</v>
      </c>
      <c r="C58" s="382"/>
      <c r="D58" s="382"/>
      <c r="E58" s="382"/>
      <c r="F58" s="382"/>
      <c r="G58" s="382"/>
      <c r="H58" s="345"/>
      <c r="I58" s="345"/>
      <c r="J58" s="345"/>
      <c r="K58" s="345"/>
      <c r="L58" s="345"/>
      <c r="M58" s="345"/>
      <c r="N58" s="345"/>
      <c r="O58" s="345"/>
      <c r="P58" s="346"/>
      <c r="Q58" s="87"/>
    </row>
    <row r="59" spans="1:17" ht="15.75" customHeight="1" thickTop="1">
      <c r="A59" s="323" t="s">
        <v>35</v>
      </c>
      <c r="B59" s="325" t="s">
        <v>82</v>
      </c>
      <c r="C59" s="326"/>
      <c r="D59" s="326"/>
      <c r="E59" s="326"/>
      <c r="F59" s="326"/>
      <c r="G59" s="326"/>
      <c r="H59" s="326"/>
      <c r="I59" s="326"/>
      <c r="J59" s="326"/>
      <c r="K59" s="326"/>
      <c r="L59" s="326"/>
      <c r="M59" s="326"/>
      <c r="N59" s="326"/>
      <c r="O59" s="326"/>
      <c r="P59" s="327"/>
      <c r="Q59" s="331"/>
    </row>
    <row r="60" spans="1:17" ht="15.75" customHeight="1" thickBot="1">
      <c r="A60" s="324"/>
      <c r="B60" s="328"/>
      <c r="C60" s="329"/>
      <c r="D60" s="329"/>
      <c r="E60" s="329"/>
      <c r="F60" s="329"/>
      <c r="G60" s="329"/>
      <c r="H60" s="329"/>
      <c r="I60" s="329"/>
      <c r="J60" s="329"/>
      <c r="K60" s="329"/>
      <c r="L60" s="329"/>
      <c r="M60" s="329"/>
      <c r="N60" s="329"/>
      <c r="O60" s="329"/>
      <c r="P60" s="330"/>
      <c r="Q60" s="332"/>
    </row>
    <row r="61" spans="1:17" ht="17.25" thickBot="1" thickTop="1">
      <c r="A61" s="71" t="s">
        <v>83</v>
      </c>
      <c r="B61" s="112">
        <v>45</v>
      </c>
      <c r="C61" s="119"/>
      <c r="D61" s="120"/>
      <c r="E61" s="121"/>
      <c r="F61" s="122"/>
      <c r="G61" s="123">
        <v>45</v>
      </c>
      <c r="H61" s="112">
        <v>35</v>
      </c>
      <c r="I61" s="122"/>
      <c r="J61" s="122"/>
      <c r="K61" s="123">
        <v>35</v>
      </c>
      <c r="L61" s="123">
        <v>50</v>
      </c>
      <c r="M61" s="122"/>
      <c r="N61" s="104"/>
      <c r="O61" s="122"/>
      <c r="P61" s="123">
        <v>50</v>
      </c>
      <c r="Q61" s="87">
        <v>43</v>
      </c>
    </row>
    <row r="62" spans="1:17" ht="17.25" thickBot="1" thickTop="1">
      <c r="A62" s="71" t="s">
        <v>7</v>
      </c>
      <c r="B62" s="124">
        <f>B61*B58</f>
        <v>2025</v>
      </c>
      <c r="C62" s="125"/>
      <c r="D62" s="125">
        <f>D61*B58</f>
        <v>0</v>
      </c>
      <c r="E62" s="125"/>
      <c r="F62" s="84"/>
      <c r="G62" s="85">
        <f>G61*B58</f>
        <v>2025</v>
      </c>
      <c r="H62" s="85">
        <f>H61*B58</f>
        <v>1575</v>
      </c>
      <c r="I62" s="84"/>
      <c r="J62" s="84"/>
      <c r="K62" s="85">
        <f>K61*B58</f>
        <v>1575</v>
      </c>
      <c r="L62" s="85">
        <f>L61*B58</f>
        <v>2250</v>
      </c>
      <c r="M62" s="84"/>
      <c r="N62" s="105"/>
      <c r="O62" s="84"/>
      <c r="P62" s="85">
        <f>P61*B58</f>
        <v>2250</v>
      </c>
      <c r="Q62" s="87">
        <f>Q61*B58</f>
        <v>1935</v>
      </c>
    </row>
    <row r="63" spans="1:17" ht="15.75" thickTop="1">
      <c r="A63" s="323" t="s">
        <v>36</v>
      </c>
      <c r="B63" s="337" t="s">
        <v>93</v>
      </c>
      <c r="C63" s="338"/>
      <c r="D63" s="338"/>
      <c r="E63" s="338"/>
      <c r="F63" s="338"/>
      <c r="G63" s="338"/>
      <c r="H63" s="338"/>
      <c r="I63" s="338"/>
      <c r="J63" s="338"/>
      <c r="K63" s="338"/>
      <c r="L63" s="338"/>
      <c r="M63" s="338"/>
      <c r="N63" s="338"/>
      <c r="O63" s="338"/>
      <c r="P63" s="339"/>
      <c r="Q63" s="343"/>
    </row>
    <row r="64" spans="1:17" ht="22.5" customHeight="1" thickBot="1">
      <c r="A64" s="324"/>
      <c r="B64" s="340"/>
      <c r="C64" s="341"/>
      <c r="D64" s="341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2"/>
      <c r="Q64" s="332"/>
    </row>
    <row r="65" spans="1:17" ht="17.25" thickBot="1" thickTop="1">
      <c r="A65" s="70" t="s">
        <v>4</v>
      </c>
      <c r="B65" s="344">
        <v>40</v>
      </c>
      <c r="C65" s="345"/>
      <c r="D65" s="345"/>
      <c r="E65" s="345"/>
      <c r="F65" s="345"/>
      <c r="G65" s="345"/>
      <c r="H65" s="345"/>
      <c r="I65" s="345"/>
      <c r="J65" s="345"/>
      <c r="K65" s="345"/>
      <c r="L65" s="345"/>
      <c r="M65" s="345"/>
      <c r="N65" s="345"/>
      <c r="O65" s="345"/>
      <c r="P65" s="346"/>
      <c r="Q65" s="87"/>
    </row>
    <row r="66" spans="1:17" ht="16.5" customHeight="1" thickTop="1">
      <c r="A66" s="323" t="s">
        <v>35</v>
      </c>
      <c r="B66" s="325" t="s">
        <v>82</v>
      </c>
      <c r="C66" s="326"/>
      <c r="D66" s="326"/>
      <c r="E66" s="326"/>
      <c r="F66" s="326"/>
      <c r="G66" s="326"/>
      <c r="H66" s="326"/>
      <c r="I66" s="326"/>
      <c r="J66" s="326"/>
      <c r="K66" s="326"/>
      <c r="L66" s="326"/>
      <c r="M66" s="326"/>
      <c r="N66" s="326"/>
      <c r="O66" s="326"/>
      <c r="P66" s="327"/>
      <c r="Q66" s="331"/>
    </row>
    <row r="67" spans="1:17" ht="15.75" thickBot="1">
      <c r="A67" s="324"/>
      <c r="B67" s="328"/>
      <c r="C67" s="329"/>
      <c r="D67" s="329"/>
      <c r="E67" s="329"/>
      <c r="F67" s="329"/>
      <c r="G67" s="329"/>
      <c r="H67" s="329"/>
      <c r="I67" s="329"/>
      <c r="J67" s="329"/>
      <c r="K67" s="329"/>
      <c r="L67" s="329"/>
      <c r="M67" s="329"/>
      <c r="N67" s="329"/>
      <c r="O67" s="329"/>
      <c r="P67" s="330"/>
      <c r="Q67" s="332"/>
    </row>
    <row r="68" spans="1:17" ht="17.25" thickBot="1" thickTop="1">
      <c r="A68" s="70" t="s">
        <v>83</v>
      </c>
      <c r="B68" s="333">
        <v>35</v>
      </c>
      <c r="C68" s="334"/>
      <c r="D68" s="107"/>
      <c r="E68" s="94"/>
      <c r="F68" s="104"/>
      <c r="G68" s="123">
        <v>35</v>
      </c>
      <c r="H68" s="112">
        <v>35</v>
      </c>
      <c r="I68" s="122"/>
      <c r="J68" s="122"/>
      <c r="K68" s="123">
        <v>35</v>
      </c>
      <c r="L68" s="123">
        <v>40</v>
      </c>
      <c r="M68" s="122"/>
      <c r="N68" s="104"/>
      <c r="O68" s="122"/>
      <c r="P68" s="123">
        <v>40</v>
      </c>
      <c r="Q68" s="87">
        <v>36</v>
      </c>
    </row>
    <row r="69" spans="1:17" ht="17.25" thickBot="1" thickTop="1">
      <c r="A69" s="70" t="s">
        <v>7</v>
      </c>
      <c r="B69" s="335">
        <f>B68*B65</f>
        <v>1400</v>
      </c>
      <c r="C69" s="336"/>
      <c r="D69" s="118">
        <f>D68*B65</f>
        <v>0</v>
      </c>
      <c r="E69" s="110"/>
      <c r="F69" s="84"/>
      <c r="G69" s="85">
        <f>G68*B65</f>
        <v>1400</v>
      </c>
      <c r="H69" s="85">
        <f>H68*B65</f>
        <v>1400</v>
      </c>
      <c r="I69" s="84"/>
      <c r="J69" s="84"/>
      <c r="K69" s="85">
        <f>K68*B65</f>
        <v>1400</v>
      </c>
      <c r="L69" s="85">
        <f>L68*B65</f>
        <v>1600</v>
      </c>
      <c r="M69" s="84"/>
      <c r="N69" s="105"/>
      <c r="O69" s="84"/>
      <c r="P69" s="85">
        <f>P68*B65</f>
        <v>1600</v>
      </c>
      <c r="Q69" s="87">
        <f>Q68*B65</f>
        <v>1440</v>
      </c>
    </row>
    <row r="70" spans="1:17" ht="15.75" thickTop="1">
      <c r="A70" s="323" t="s">
        <v>36</v>
      </c>
      <c r="B70" s="337" t="s">
        <v>94</v>
      </c>
      <c r="C70" s="338"/>
      <c r="D70" s="338"/>
      <c r="E70" s="338"/>
      <c r="F70" s="338"/>
      <c r="G70" s="338"/>
      <c r="H70" s="338"/>
      <c r="I70" s="338"/>
      <c r="J70" s="338"/>
      <c r="K70" s="338"/>
      <c r="L70" s="338"/>
      <c r="M70" s="338"/>
      <c r="N70" s="338"/>
      <c r="O70" s="338"/>
      <c r="P70" s="339"/>
      <c r="Q70" s="343"/>
    </row>
    <row r="71" spans="1:17" ht="22.5" customHeight="1" thickBot="1">
      <c r="A71" s="324"/>
      <c r="B71" s="340"/>
      <c r="C71" s="341"/>
      <c r="D71" s="341"/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1"/>
      <c r="P71" s="342"/>
      <c r="Q71" s="332"/>
    </row>
    <row r="72" spans="1:17" ht="17.25" thickBot="1" thickTop="1">
      <c r="A72" s="70" t="s">
        <v>4</v>
      </c>
      <c r="B72" s="344">
        <v>55</v>
      </c>
      <c r="C72" s="345"/>
      <c r="D72" s="345"/>
      <c r="E72" s="345"/>
      <c r="F72" s="345"/>
      <c r="G72" s="345"/>
      <c r="H72" s="345"/>
      <c r="I72" s="345"/>
      <c r="J72" s="345"/>
      <c r="K72" s="345"/>
      <c r="L72" s="345"/>
      <c r="M72" s="345"/>
      <c r="N72" s="345"/>
      <c r="O72" s="345"/>
      <c r="P72" s="346"/>
      <c r="Q72" s="87"/>
    </row>
    <row r="73" spans="1:17" ht="16.5" customHeight="1" thickTop="1">
      <c r="A73" s="323" t="s">
        <v>35</v>
      </c>
      <c r="B73" s="325" t="s">
        <v>82</v>
      </c>
      <c r="C73" s="326"/>
      <c r="D73" s="326"/>
      <c r="E73" s="326"/>
      <c r="F73" s="326"/>
      <c r="G73" s="326"/>
      <c r="H73" s="326"/>
      <c r="I73" s="326"/>
      <c r="J73" s="326"/>
      <c r="K73" s="326"/>
      <c r="L73" s="326"/>
      <c r="M73" s="326"/>
      <c r="N73" s="326"/>
      <c r="O73" s="326"/>
      <c r="P73" s="327"/>
      <c r="Q73" s="331"/>
    </row>
    <row r="74" spans="1:17" ht="15.75" thickBot="1">
      <c r="A74" s="324"/>
      <c r="B74" s="328"/>
      <c r="C74" s="329"/>
      <c r="D74" s="329"/>
      <c r="E74" s="329"/>
      <c r="F74" s="329"/>
      <c r="G74" s="329"/>
      <c r="H74" s="329"/>
      <c r="I74" s="329"/>
      <c r="J74" s="329"/>
      <c r="K74" s="329"/>
      <c r="L74" s="329"/>
      <c r="M74" s="329"/>
      <c r="N74" s="329"/>
      <c r="O74" s="329"/>
      <c r="P74" s="330"/>
      <c r="Q74" s="332"/>
    </row>
    <row r="75" spans="1:17" ht="17.25" thickBot="1" thickTop="1">
      <c r="A75" s="70" t="s">
        <v>83</v>
      </c>
      <c r="B75" s="333">
        <v>35</v>
      </c>
      <c r="C75" s="334"/>
      <c r="D75" s="107"/>
      <c r="E75" s="94"/>
      <c r="F75" s="104"/>
      <c r="G75" s="123">
        <v>35</v>
      </c>
      <c r="H75" s="112">
        <v>41</v>
      </c>
      <c r="I75" s="122"/>
      <c r="J75" s="122"/>
      <c r="K75" s="123">
        <v>41</v>
      </c>
      <c r="L75" s="123">
        <v>35</v>
      </c>
      <c r="M75" s="122"/>
      <c r="N75" s="104"/>
      <c r="O75" s="122"/>
      <c r="P75" s="123">
        <v>35</v>
      </c>
      <c r="Q75" s="87">
        <v>37</v>
      </c>
    </row>
    <row r="76" spans="1:17" ht="17.25" thickBot="1" thickTop="1">
      <c r="A76" s="70" t="s">
        <v>7</v>
      </c>
      <c r="B76" s="335">
        <f>B75*B72</f>
        <v>1925</v>
      </c>
      <c r="C76" s="336"/>
      <c r="D76" s="118">
        <f>D75*B72</f>
        <v>0</v>
      </c>
      <c r="E76" s="110"/>
      <c r="F76" s="84"/>
      <c r="G76" s="85">
        <f>G75*B72</f>
        <v>1925</v>
      </c>
      <c r="H76" s="85">
        <f>H75*B72</f>
        <v>2255</v>
      </c>
      <c r="I76" s="84"/>
      <c r="J76" s="84"/>
      <c r="K76" s="85">
        <f>K75*B72</f>
        <v>2255</v>
      </c>
      <c r="L76" s="85">
        <f>L75*B72</f>
        <v>1925</v>
      </c>
      <c r="M76" s="84"/>
      <c r="N76" s="105"/>
      <c r="O76" s="84"/>
      <c r="P76" s="85">
        <f>P75*B72</f>
        <v>1925</v>
      </c>
      <c r="Q76" s="87">
        <f>Q75*B72</f>
        <v>2035</v>
      </c>
    </row>
    <row r="77" spans="1:17" ht="15.75" thickTop="1">
      <c r="A77" s="323" t="s">
        <v>36</v>
      </c>
      <c r="B77" s="337" t="s">
        <v>95</v>
      </c>
      <c r="C77" s="338"/>
      <c r="D77" s="338"/>
      <c r="E77" s="338"/>
      <c r="F77" s="338"/>
      <c r="G77" s="338"/>
      <c r="H77" s="338"/>
      <c r="I77" s="338"/>
      <c r="J77" s="338"/>
      <c r="K77" s="338"/>
      <c r="L77" s="338"/>
      <c r="M77" s="338"/>
      <c r="N77" s="338"/>
      <c r="O77" s="338"/>
      <c r="P77" s="339"/>
      <c r="Q77" s="343"/>
    </row>
    <row r="78" spans="1:17" ht="22.5" customHeight="1" thickBot="1">
      <c r="A78" s="324"/>
      <c r="B78" s="340"/>
      <c r="C78" s="341"/>
      <c r="D78" s="341"/>
      <c r="E78" s="341"/>
      <c r="F78" s="341"/>
      <c r="G78" s="341"/>
      <c r="H78" s="341"/>
      <c r="I78" s="341"/>
      <c r="J78" s="341"/>
      <c r="K78" s="341"/>
      <c r="L78" s="341"/>
      <c r="M78" s="341"/>
      <c r="N78" s="341"/>
      <c r="O78" s="341"/>
      <c r="P78" s="342"/>
      <c r="Q78" s="332"/>
    </row>
    <row r="79" spans="1:17" ht="17.25" thickBot="1" thickTop="1">
      <c r="A79" s="70" t="s">
        <v>4</v>
      </c>
      <c r="B79" s="344">
        <v>600</v>
      </c>
      <c r="C79" s="345"/>
      <c r="D79" s="345"/>
      <c r="E79" s="345"/>
      <c r="F79" s="345"/>
      <c r="G79" s="345"/>
      <c r="H79" s="345"/>
      <c r="I79" s="345"/>
      <c r="J79" s="345"/>
      <c r="K79" s="345"/>
      <c r="L79" s="345"/>
      <c r="M79" s="345"/>
      <c r="N79" s="345"/>
      <c r="O79" s="345"/>
      <c r="P79" s="346"/>
      <c r="Q79" s="87"/>
    </row>
    <row r="80" spans="1:17" ht="16.5" customHeight="1" thickTop="1">
      <c r="A80" s="323" t="s">
        <v>35</v>
      </c>
      <c r="B80" s="325" t="s">
        <v>96</v>
      </c>
      <c r="C80" s="326"/>
      <c r="D80" s="326"/>
      <c r="E80" s="326"/>
      <c r="F80" s="326"/>
      <c r="G80" s="326"/>
      <c r="H80" s="326"/>
      <c r="I80" s="326"/>
      <c r="J80" s="326"/>
      <c r="K80" s="326"/>
      <c r="L80" s="326"/>
      <c r="M80" s="326"/>
      <c r="N80" s="326"/>
      <c r="O80" s="326"/>
      <c r="P80" s="327"/>
      <c r="Q80" s="331"/>
    </row>
    <row r="81" spans="1:17" ht="15.75" thickBot="1">
      <c r="A81" s="324"/>
      <c r="B81" s="328"/>
      <c r="C81" s="329"/>
      <c r="D81" s="329"/>
      <c r="E81" s="329"/>
      <c r="F81" s="329"/>
      <c r="G81" s="329"/>
      <c r="H81" s="329"/>
      <c r="I81" s="329"/>
      <c r="J81" s="329"/>
      <c r="K81" s="329"/>
      <c r="L81" s="329"/>
      <c r="M81" s="329"/>
      <c r="N81" s="329"/>
      <c r="O81" s="329"/>
      <c r="P81" s="330"/>
      <c r="Q81" s="332"/>
    </row>
    <row r="82" spans="1:17" ht="17.25" thickBot="1" thickTop="1">
      <c r="A82" s="70" t="s">
        <v>83</v>
      </c>
      <c r="B82" s="333">
        <v>40</v>
      </c>
      <c r="C82" s="334"/>
      <c r="D82" s="107"/>
      <c r="E82" s="94"/>
      <c r="F82" s="104"/>
      <c r="G82" s="123">
        <v>40</v>
      </c>
      <c r="H82" s="112">
        <v>30</v>
      </c>
      <c r="I82" s="122"/>
      <c r="J82" s="122"/>
      <c r="K82" s="123">
        <v>30</v>
      </c>
      <c r="L82" s="123">
        <v>45</v>
      </c>
      <c r="M82" s="122"/>
      <c r="N82" s="104"/>
      <c r="O82" s="122"/>
      <c r="P82" s="123">
        <v>45</v>
      </c>
      <c r="Q82" s="87">
        <v>38</v>
      </c>
    </row>
    <row r="83" spans="1:17" ht="17.25" thickBot="1" thickTop="1">
      <c r="A83" s="70" t="s">
        <v>7</v>
      </c>
      <c r="B83" s="335">
        <f>B82*B79</f>
        <v>24000</v>
      </c>
      <c r="C83" s="336"/>
      <c r="D83" s="118">
        <f>D82*B79</f>
        <v>0</v>
      </c>
      <c r="E83" s="110"/>
      <c r="F83" s="84"/>
      <c r="G83" s="85">
        <f>G82*B79</f>
        <v>24000</v>
      </c>
      <c r="H83" s="85">
        <f>H82*B79</f>
        <v>18000</v>
      </c>
      <c r="I83" s="84"/>
      <c r="J83" s="84"/>
      <c r="K83" s="85">
        <f>K82*B79</f>
        <v>18000</v>
      </c>
      <c r="L83" s="85">
        <f>L82*B79</f>
        <v>27000</v>
      </c>
      <c r="M83" s="84"/>
      <c r="N83" s="105"/>
      <c r="O83" s="84"/>
      <c r="P83" s="85">
        <f>P82*B79</f>
        <v>27000</v>
      </c>
      <c r="Q83" s="87">
        <f>Q82*B79</f>
        <v>22800</v>
      </c>
    </row>
    <row r="84" spans="1:17" ht="15.75" thickTop="1">
      <c r="A84" s="323" t="s">
        <v>36</v>
      </c>
      <c r="B84" s="337" t="s">
        <v>97</v>
      </c>
      <c r="C84" s="338"/>
      <c r="D84" s="338"/>
      <c r="E84" s="338"/>
      <c r="F84" s="338"/>
      <c r="G84" s="338"/>
      <c r="H84" s="338"/>
      <c r="I84" s="338"/>
      <c r="J84" s="338"/>
      <c r="K84" s="338"/>
      <c r="L84" s="338"/>
      <c r="M84" s="338"/>
      <c r="N84" s="338"/>
      <c r="O84" s="338"/>
      <c r="P84" s="339"/>
      <c r="Q84" s="343"/>
    </row>
    <row r="85" spans="1:17" ht="22.5" customHeight="1" thickBot="1">
      <c r="A85" s="324"/>
      <c r="B85" s="340"/>
      <c r="C85" s="341"/>
      <c r="D85" s="341"/>
      <c r="E85" s="341"/>
      <c r="F85" s="341"/>
      <c r="G85" s="341"/>
      <c r="H85" s="341"/>
      <c r="I85" s="341"/>
      <c r="J85" s="341"/>
      <c r="K85" s="341"/>
      <c r="L85" s="341"/>
      <c r="M85" s="341"/>
      <c r="N85" s="341"/>
      <c r="O85" s="341"/>
      <c r="P85" s="342"/>
      <c r="Q85" s="332"/>
    </row>
    <row r="86" spans="1:17" ht="17.25" thickBot="1" thickTop="1">
      <c r="A86" s="70" t="s">
        <v>4</v>
      </c>
      <c r="B86" s="344">
        <v>2150</v>
      </c>
      <c r="C86" s="345"/>
      <c r="D86" s="345"/>
      <c r="E86" s="345"/>
      <c r="F86" s="345"/>
      <c r="G86" s="345"/>
      <c r="H86" s="345"/>
      <c r="I86" s="345"/>
      <c r="J86" s="345"/>
      <c r="K86" s="345"/>
      <c r="L86" s="345"/>
      <c r="M86" s="345"/>
      <c r="N86" s="345"/>
      <c r="O86" s="345"/>
      <c r="P86" s="346"/>
      <c r="Q86" s="87"/>
    </row>
    <row r="87" spans="1:17" ht="16.5" customHeight="1" thickTop="1">
      <c r="A87" s="323" t="s">
        <v>35</v>
      </c>
      <c r="B87" s="325" t="s">
        <v>84</v>
      </c>
      <c r="C87" s="326"/>
      <c r="D87" s="326"/>
      <c r="E87" s="326"/>
      <c r="F87" s="326"/>
      <c r="G87" s="326"/>
      <c r="H87" s="326"/>
      <c r="I87" s="326"/>
      <c r="J87" s="326"/>
      <c r="K87" s="326"/>
      <c r="L87" s="326"/>
      <c r="M87" s="326"/>
      <c r="N87" s="326"/>
      <c r="O87" s="326"/>
      <c r="P87" s="327"/>
      <c r="Q87" s="331"/>
    </row>
    <row r="88" spans="1:17" ht="15.75" thickBot="1">
      <c r="A88" s="324"/>
      <c r="B88" s="328"/>
      <c r="C88" s="329"/>
      <c r="D88" s="329"/>
      <c r="E88" s="329"/>
      <c r="F88" s="329"/>
      <c r="G88" s="329"/>
      <c r="H88" s="329"/>
      <c r="I88" s="329"/>
      <c r="J88" s="329"/>
      <c r="K88" s="329"/>
      <c r="L88" s="329"/>
      <c r="M88" s="329"/>
      <c r="N88" s="329"/>
      <c r="O88" s="329"/>
      <c r="P88" s="330"/>
      <c r="Q88" s="332"/>
    </row>
    <row r="89" spans="1:17" ht="17.25" thickBot="1" thickTop="1">
      <c r="A89" s="70" t="s">
        <v>83</v>
      </c>
      <c r="B89" s="333">
        <v>30</v>
      </c>
      <c r="C89" s="334"/>
      <c r="D89" s="107"/>
      <c r="E89" s="94"/>
      <c r="F89" s="104"/>
      <c r="G89" s="123">
        <v>30</v>
      </c>
      <c r="H89" s="112">
        <v>25</v>
      </c>
      <c r="I89" s="122"/>
      <c r="J89" s="122"/>
      <c r="K89" s="123">
        <v>25</v>
      </c>
      <c r="L89" s="123">
        <v>35</v>
      </c>
      <c r="M89" s="122"/>
      <c r="N89" s="104"/>
      <c r="O89" s="122"/>
      <c r="P89" s="123">
        <v>35</v>
      </c>
      <c r="Q89" s="87">
        <v>30</v>
      </c>
    </row>
    <row r="90" spans="1:17" ht="17.25" thickBot="1" thickTop="1">
      <c r="A90" s="70" t="s">
        <v>7</v>
      </c>
      <c r="B90" s="335">
        <f>B89*B86</f>
        <v>64500</v>
      </c>
      <c r="C90" s="336"/>
      <c r="D90" s="118">
        <f>D89*B86</f>
        <v>0</v>
      </c>
      <c r="E90" s="110"/>
      <c r="F90" s="84"/>
      <c r="G90" s="85">
        <f>G89*B86</f>
        <v>64500</v>
      </c>
      <c r="H90" s="85">
        <f>H89*B86</f>
        <v>53750</v>
      </c>
      <c r="I90" s="84"/>
      <c r="J90" s="84"/>
      <c r="K90" s="85">
        <f>K89*B86</f>
        <v>53750</v>
      </c>
      <c r="L90" s="85">
        <f>L89*B86</f>
        <v>75250</v>
      </c>
      <c r="M90" s="84"/>
      <c r="N90" s="105"/>
      <c r="O90" s="84"/>
      <c r="P90" s="85">
        <f>P89*B86</f>
        <v>75250</v>
      </c>
      <c r="Q90" s="87">
        <f>Q89*B86</f>
        <v>64500</v>
      </c>
    </row>
    <row r="91" spans="1:17" ht="15.75" thickTop="1">
      <c r="A91" s="323" t="s">
        <v>36</v>
      </c>
      <c r="B91" s="337" t="s">
        <v>98</v>
      </c>
      <c r="C91" s="338"/>
      <c r="D91" s="338"/>
      <c r="E91" s="338"/>
      <c r="F91" s="338"/>
      <c r="G91" s="338"/>
      <c r="H91" s="338"/>
      <c r="I91" s="338"/>
      <c r="J91" s="338"/>
      <c r="K91" s="338"/>
      <c r="L91" s="338"/>
      <c r="M91" s="338"/>
      <c r="N91" s="338"/>
      <c r="O91" s="338"/>
      <c r="P91" s="339"/>
      <c r="Q91" s="343"/>
    </row>
    <row r="92" spans="1:17" ht="22.5" customHeight="1" thickBot="1">
      <c r="A92" s="324"/>
      <c r="B92" s="340"/>
      <c r="C92" s="341"/>
      <c r="D92" s="341"/>
      <c r="E92" s="341"/>
      <c r="F92" s="341"/>
      <c r="G92" s="341"/>
      <c r="H92" s="341"/>
      <c r="I92" s="341"/>
      <c r="J92" s="341"/>
      <c r="K92" s="341"/>
      <c r="L92" s="341"/>
      <c r="M92" s="341"/>
      <c r="N92" s="341"/>
      <c r="O92" s="341"/>
      <c r="P92" s="342"/>
      <c r="Q92" s="332"/>
    </row>
    <row r="93" spans="1:17" ht="17.25" thickBot="1" thickTop="1">
      <c r="A93" s="70" t="s">
        <v>4</v>
      </c>
      <c r="B93" s="344">
        <v>1950</v>
      </c>
      <c r="C93" s="345"/>
      <c r="D93" s="345"/>
      <c r="E93" s="345"/>
      <c r="F93" s="345"/>
      <c r="G93" s="345"/>
      <c r="H93" s="345"/>
      <c r="I93" s="345"/>
      <c r="J93" s="345"/>
      <c r="K93" s="345"/>
      <c r="L93" s="345"/>
      <c r="M93" s="345"/>
      <c r="N93" s="345"/>
      <c r="O93" s="345"/>
      <c r="P93" s="346"/>
      <c r="Q93" s="87"/>
    </row>
    <row r="94" spans="1:17" ht="16.5" customHeight="1" thickTop="1">
      <c r="A94" s="323" t="s">
        <v>35</v>
      </c>
      <c r="B94" s="325" t="s">
        <v>99</v>
      </c>
      <c r="C94" s="326"/>
      <c r="D94" s="326"/>
      <c r="E94" s="326"/>
      <c r="F94" s="326"/>
      <c r="G94" s="326"/>
      <c r="H94" s="326"/>
      <c r="I94" s="326"/>
      <c r="J94" s="326"/>
      <c r="K94" s="326"/>
      <c r="L94" s="326"/>
      <c r="M94" s="326"/>
      <c r="N94" s="326"/>
      <c r="O94" s="326"/>
      <c r="P94" s="327"/>
      <c r="Q94" s="331"/>
    </row>
    <row r="95" spans="1:17" ht="15.75" thickBot="1">
      <c r="A95" s="324"/>
      <c r="B95" s="328"/>
      <c r="C95" s="329"/>
      <c r="D95" s="329"/>
      <c r="E95" s="329"/>
      <c r="F95" s="329"/>
      <c r="G95" s="329"/>
      <c r="H95" s="329"/>
      <c r="I95" s="329"/>
      <c r="J95" s="329"/>
      <c r="K95" s="329"/>
      <c r="L95" s="329"/>
      <c r="M95" s="329"/>
      <c r="N95" s="329"/>
      <c r="O95" s="329"/>
      <c r="P95" s="330"/>
      <c r="Q95" s="332"/>
    </row>
    <row r="96" spans="1:17" ht="17.25" thickBot="1" thickTop="1">
      <c r="A96" s="70" t="s">
        <v>83</v>
      </c>
      <c r="B96" s="333">
        <v>38</v>
      </c>
      <c r="C96" s="334"/>
      <c r="D96" s="107"/>
      <c r="E96" s="94"/>
      <c r="F96" s="104"/>
      <c r="G96" s="123">
        <v>38</v>
      </c>
      <c r="H96" s="112">
        <v>35</v>
      </c>
      <c r="I96" s="122"/>
      <c r="J96" s="122"/>
      <c r="K96" s="123">
        <v>35</v>
      </c>
      <c r="L96" s="123">
        <v>45</v>
      </c>
      <c r="M96" s="122"/>
      <c r="N96" s="104"/>
      <c r="O96" s="122"/>
      <c r="P96" s="123">
        <v>45</v>
      </c>
      <c r="Q96" s="87">
        <v>39</v>
      </c>
    </row>
    <row r="97" spans="1:17" ht="17.25" thickBot="1" thickTop="1">
      <c r="A97" s="70" t="s">
        <v>7</v>
      </c>
      <c r="B97" s="335">
        <f>B96*B93</f>
        <v>74100</v>
      </c>
      <c r="C97" s="336"/>
      <c r="D97" s="118">
        <f>D96*B93</f>
        <v>0</v>
      </c>
      <c r="E97" s="110"/>
      <c r="F97" s="84"/>
      <c r="G97" s="85">
        <f>G96*B93</f>
        <v>74100</v>
      </c>
      <c r="H97" s="85">
        <f>H96*B93</f>
        <v>68250</v>
      </c>
      <c r="I97" s="84"/>
      <c r="J97" s="84"/>
      <c r="K97" s="85">
        <f>K96*B93</f>
        <v>68250</v>
      </c>
      <c r="L97" s="85">
        <f>L96*B93</f>
        <v>87750</v>
      </c>
      <c r="M97" s="84"/>
      <c r="N97" s="105"/>
      <c r="O97" s="84"/>
      <c r="P97" s="85">
        <f>P96*B93</f>
        <v>87750</v>
      </c>
      <c r="Q97" s="87">
        <f>Q96*B93</f>
        <v>76050</v>
      </c>
    </row>
    <row r="98" spans="1:17" ht="17.25" thickBot="1" thickTop="1">
      <c r="A98" s="316"/>
      <c r="B98" s="317"/>
      <c r="C98" s="317"/>
      <c r="D98" s="317"/>
      <c r="E98" s="317"/>
      <c r="F98" s="317"/>
      <c r="G98" s="317"/>
      <c r="H98" s="317"/>
      <c r="I98" s="317"/>
      <c r="J98" s="317"/>
      <c r="K98" s="317"/>
      <c r="L98" s="317"/>
      <c r="M98" s="317"/>
      <c r="N98" s="317"/>
      <c r="O98" s="317"/>
      <c r="P98" s="317"/>
      <c r="Q98" s="318"/>
    </row>
    <row r="99" spans="1:17" ht="17.25" hidden="1" thickBot="1" thickTop="1">
      <c r="A99" s="63" t="s">
        <v>19</v>
      </c>
      <c r="B99" s="68"/>
      <c r="C99" s="68"/>
      <c r="D99" s="68"/>
      <c r="E99" s="68"/>
      <c r="F99" s="14"/>
      <c r="G99" s="14"/>
      <c r="H99" s="14"/>
      <c r="I99" s="14"/>
      <c r="J99" s="14"/>
      <c r="K99" s="14"/>
      <c r="L99" s="14"/>
      <c r="M99" s="14"/>
      <c r="N99" s="38"/>
      <c r="O99" s="36"/>
      <c r="P99" s="14"/>
      <c r="Q99" s="37"/>
    </row>
    <row r="100" spans="1:17" ht="17.25" thickBot="1" thickTop="1">
      <c r="A100" s="63" t="s">
        <v>37</v>
      </c>
      <c r="B100" s="126">
        <f>B97+B90+B83+B76+B69+B62+B55+B48+B40+B33+B26+B19+B12</f>
        <v>260400</v>
      </c>
      <c r="C100" s="62"/>
      <c r="D100" s="62">
        <f>D62+D55+D48+D40+D33+D26+D19+E12</f>
        <v>0</v>
      </c>
      <c r="E100" s="62">
        <f>E62+E55+E48+E40+E33+E26+E19+E12</f>
        <v>0</v>
      </c>
      <c r="F100" s="14">
        <f>F55+F48+F40+F33+F26+F19</f>
        <v>0</v>
      </c>
      <c r="G100" s="34">
        <f>G97+G90+G83+G76+G69+G62+G55+G48+G40+G33+G26+G19+G12</f>
        <v>260400</v>
      </c>
      <c r="H100" s="34">
        <f>H97+H90+H83+H76+H69+H62+H55+H48+H40+H33+H26+H19+H12</f>
        <v>223630</v>
      </c>
      <c r="I100" s="14">
        <f>I62+I40+I33+I19+I12</f>
        <v>0</v>
      </c>
      <c r="J100" s="14">
        <f>J62+J55+J40+J19+J12</f>
        <v>0</v>
      </c>
      <c r="K100" s="34">
        <f>K97+K90+K83+K76+K69+K62+K55+K48+K40+K33+K26+K19+K12</f>
        <v>223630</v>
      </c>
      <c r="L100" s="34">
        <f>L97+L90+L83+L76+L69+L62+L55+L48+L40+L33+L26+L19+L12</f>
        <v>300075</v>
      </c>
      <c r="M100" s="14"/>
      <c r="N100" s="38"/>
      <c r="O100" s="36"/>
      <c r="P100" s="34">
        <f>P97+P90+P83+P76+P69+P62+P55+P48+P40+P33+P26+P19+P12</f>
        <v>300075</v>
      </c>
      <c r="Q100" s="37">
        <f>Q97+Q90+Q83+Q76+Q69+Q62+Q55+Q48+Q40+Q33+Q26+Q19+Q12</f>
        <v>259530</v>
      </c>
    </row>
    <row r="101" spans="1:17" ht="25.5" customHeight="1" hidden="1" thickBot="1" thickTop="1">
      <c r="A101" s="397" t="s">
        <v>20</v>
      </c>
      <c r="B101" s="66">
        <v>41232</v>
      </c>
      <c r="C101" s="67"/>
      <c r="D101" s="66">
        <v>40469</v>
      </c>
      <c r="E101" s="66"/>
      <c r="F101" s="434"/>
      <c r="G101" s="151"/>
      <c r="H101" s="436" t="s">
        <v>101</v>
      </c>
      <c r="I101" s="286"/>
      <c r="J101" s="286"/>
      <c r="K101" s="214"/>
      <c r="L101" s="286">
        <v>41242</v>
      </c>
      <c r="M101" s="286"/>
      <c r="N101" s="228"/>
      <c r="O101" s="420"/>
      <c r="P101" s="286"/>
      <c r="Q101" s="407"/>
    </row>
    <row r="102" spans="1:17" ht="3.75" customHeight="1" hidden="1" thickBot="1" thickTop="1">
      <c r="A102" s="398"/>
      <c r="B102" s="65"/>
      <c r="C102" s="65"/>
      <c r="D102" s="65"/>
      <c r="E102" s="65"/>
      <c r="F102" s="435"/>
      <c r="G102" s="285"/>
      <c r="H102" s="428"/>
      <c r="I102" s="428"/>
      <c r="J102" s="428"/>
      <c r="K102" s="226"/>
      <c r="L102" s="428"/>
      <c r="M102" s="428"/>
      <c r="N102" s="421"/>
      <c r="O102" s="422"/>
      <c r="P102" s="428"/>
      <c r="Q102" s="408"/>
    </row>
    <row r="103" spans="1:17" ht="15" customHeight="1" hidden="1" thickTop="1">
      <c r="A103" s="397" t="s">
        <v>21</v>
      </c>
      <c r="B103" s="401" t="s">
        <v>100</v>
      </c>
      <c r="C103" s="64"/>
      <c r="D103" s="64" t="s">
        <v>69</v>
      </c>
      <c r="E103" s="426"/>
      <c r="F103" s="399"/>
      <c r="G103" s="151"/>
      <c r="H103" s="401" t="s">
        <v>100</v>
      </c>
      <c r="I103" s="403"/>
      <c r="J103" s="399"/>
      <c r="K103" s="214"/>
      <c r="L103" s="401" t="s">
        <v>100</v>
      </c>
      <c r="M103" s="151"/>
      <c r="N103" s="139"/>
      <c r="O103" s="141"/>
      <c r="P103" s="214"/>
      <c r="Q103" s="159"/>
    </row>
    <row r="104" spans="1:17" ht="29.25" customHeight="1" hidden="1" thickBot="1">
      <c r="A104" s="398"/>
      <c r="B104" s="402"/>
      <c r="C104" s="64"/>
      <c r="D104" s="64"/>
      <c r="E104" s="427"/>
      <c r="F104" s="400"/>
      <c r="G104" s="285"/>
      <c r="H104" s="402"/>
      <c r="I104" s="404"/>
      <c r="J104" s="400"/>
      <c r="K104" s="226"/>
      <c r="L104" s="402"/>
      <c r="M104" s="285"/>
      <c r="N104" s="173"/>
      <c r="O104" s="183"/>
      <c r="P104" s="226"/>
      <c r="Q104" s="227"/>
    </row>
    <row r="105" spans="1:17" ht="26.25" customHeight="1" thickTop="1">
      <c r="A105" s="139" t="s">
        <v>22</v>
      </c>
      <c r="B105" s="144"/>
      <c r="C105" s="142" t="s">
        <v>23</v>
      </c>
      <c r="D105" s="143"/>
      <c r="E105" s="143"/>
      <c r="F105" s="140"/>
      <c r="G105" s="141"/>
      <c r="H105" s="429" t="s">
        <v>24</v>
      </c>
      <c r="I105" s="430"/>
      <c r="J105" s="430"/>
      <c r="K105" s="430"/>
      <c r="L105" s="430"/>
      <c r="M105" s="430"/>
      <c r="N105" s="430"/>
      <c r="O105" s="431"/>
      <c r="P105" s="298"/>
      <c r="Q105" s="299"/>
    </row>
    <row r="106" spans="1:17" ht="32.25" customHeight="1" thickBot="1">
      <c r="A106" s="133"/>
      <c r="B106" s="135"/>
      <c r="C106" s="133"/>
      <c r="D106" s="134"/>
      <c r="E106" s="134"/>
      <c r="F106" s="134"/>
      <c r="G106" s="135"/>
      <c r="H106" s="295" t="s">
        <v>25</v>
      </c>
      <c r="I106" s="432"/>
      <c r="J106" s="432"/>
      <c r="K106" s="432"/>
      <c r="L106" s="432"/>
      <c r="M106" s="432"/>
      <c r="N106" s="432"/>
      <c r="O106" s="433"/>
      <c r="P106" s="221"/>
      <c r="Q106" s="222"/>
    </row>
    <row r="107" spans="1:17" ht="16.5" customHeight="1" thickBot="1">
      <c r="A107" s="252" t="s">
        <v>26</v>
      </c>
      <c r="B107" s="253"/>
      <c r="C107" s="409" t="s">
        <v>78</v>
      </c>
      <c r="D107" s="290"/>
      <c r="E107" s="290"/>
      <c r="F107" s="290"/>
      <c r="G107" s="253"/>
      <c r="H107" s="409" t="s">
        <v>110</v>
      </c>
      <c r="I107" s="290"/>
      <c r="J107" s="290"/>
      <c r="K107" s="290"/>
      <c r="L107" s="290"/>
      <c r="M107" s="290"/>
      <c r="N107" s="290"/>
      <c r="O107" s="253"/>
      <c r="P107" s="221"/>
      <c r="Q107" s="222"/>
    </row>
    <row r="108" spans="1:17" ht="16.5" customHeight="1" thickBot="1">
      <c r="A108" s="252" t="s">
        <v>29</v>
      </c>
      <c r="B108" s="253"/>
      <c r="C108" s="409" t="s">
        <v>81</v>
      </c>
      <c r="D108" s="290"/>
      <c r="E108" s="290"/>
      <c r="F108" s="290"/>
      <c r="G108" s="253"/>
      <c r="H108" s="409" t="s">
        <v>111</v>
      </c>
      <c r="I108" s="290"/>
      <c r="J108" s="290"/>
      <c r="K108" s="290"/>
      <c r="L108" s="290"/>
      <c r="M108" s="290"/>
      <c r="N108" s="290"/>
      <c r="O108" s="253"/>
      <c r="P108" s="221"/>
      <c r="Q108" s="222"/>
    </row>
    <row r="109" spans="1:17" ht="16.5" customHeight="1" thickBot="1">
      <c r="A109" s="252" t="s">
        <v>30</v>
      </c>
      <c r="B109" s="253"/>
      <c r="C109" s="409" t="s">
        <v>80</v>
      </c>
      <c r="D109" s="424"/>
      <c r="E109" s="424"/>
      <c r="F109" s="424"/>
      <c r="G109" s="425"/>
      <c r="H109" s="409" t="s">
        <v>112</v>
      </c>
      <c r="I109" s="424"/>
      <c r="J109" s="424"/>
      <c r="K109" s="424"/>
      <c r="L109" s="424"/>
      <c r="M109" s="424"/>
      <c r="N109" s="424"/>
      <c r="O109" s="425"/>
      <c r="P109" s="221"/>
      <c r="Q109" s="222"/>
    </row>
    <row r="110" spans="1:17" ht="15">
      <c r="A110" s="319"/>
      <c r="B110" s="319"/>
      <c r="C110" s="319"/>
      <c r="D110" s="319"/>
      <c r="E110" s="319"/>
      <c r="F110" s="319"/>
      <c r="G110" s="319"/>
      <c r="H110" s="319"/>
      <c r="I110" s="319"/>
      <c r="J110" s="319"/>
      <c r="K110" s="319"/>
      <c r="L110" s="319"/>
      <c r="M110" s="319"/>
      <c r="N110" s="319"/>
      <c r="O110" s="319"/>
      <c r="P110" s="319"/>
      <c r="Q110" s="319"/>
    </row>
    <row r="111" spans="1:6" ht="15.75">
      <c r="A111" s="417" t="s">
        <v>116</v>
      </c>
      <c r="B111" s="251"/>
      <c r="C111" s="251"/>
      <c r="D111" s="251"/>
      <c r="E111" s="251"/>
      <c r="F111" s="251"/>
    </row>
    <row r="112" spans="1:12" ht="15.75">
      <c r="A112" s="417" t="s">
        <v>117</v>
      </c>
      <c r="B112" s="251"/>
      <c r="C112" s="251"/>
      <c r="D112" s="251"/>
      <c r="E112" s="251"/>
      <c r="F112" s="251"/>
      <c r="G112" s="251"/>
      <c r="H112" s="251"/>
      <c r="I112" s="251"/>
      <c r="J112" s="251"/>
      <c r="K112" s="251"/>
      <c r="L112" s="251"/>
    </row>
    <row r="113" spans="1:7" ht="15.75">
      <c r="A113" s="417" t="s">
        <v>113</v>
      </c>
      <c r="B113" s="251"/>
      <c r="C113" s="251"/>
      <c r="D113" s="251"/>
      <c r="E113" s="251"/>
      <c r="F113" s="251"/>
      <c r="G113" s="251"/>
    </row>
  </sheetData>
  <sheetProtection/>
  <mergeCells count="198">
    <mergeCell ref="A105:B106"/>
    <mergeCell ref="A101:A102"/>
    <mergeCell ref="P101:P102"/>
    <mergeCell ref="F101:F102"/>
    <mergeCell ref="H101:H102"/>
    <mergeCell ref="I101:I102"/>
    <mergeCell ref="J101:J102"/>
    <mergeCell ref="L101:L102"/>
    <mergeCell ref="K101:K102"/>
    <mergeCell ref="N103:O104"/>
    <mergeCell ref="B54:C54"/>
    <mergeCell ref="C105:G106"/>
    <mergeCell ref="G101:G102"/>
    <mergeCell ref="H109:O109"/>
    <mergeCell ref="E103:E104"/>
    <mergeCell ref="M101:M102"/>
    <mergeCell ref="H105:O105"/>
    <mergeCell ref="H106:O106"/>
    <mergeCell ref="C109:G109"/>
    <mergeCell ref="A109:B109"/>
    <mergeCell ref="A113:G113"/>
    <mergeCell ref="A1:Q1"/>
    <mergeCell ref="A2:G2"/>
    <mergeCell ref="K2:Q2"/>
    <mergeCell ref="A44:A45"/>
    <mergeCell ref="A52:A53"/>
    <mergeCell ref="A59:A60"/>
    <mergeCell ref="A13:A14"/>
    <mergeCell ref="A20:A21"/>
    <mergeCell ref="N101:O102"/>
    <mergeCell ref="M103:M104"/>
    <mergeCell ref="B79:P79"/>
    <mergeCell ref="B80:P81"/>
    <mergeCell ref="A112:L112"/>
    <mergeCell ref="H107:O107"/>
    <mergeCell ref="P109:Q109"/>
    <mergeCell ref="A107:B107"/>
    <mergeCell ref="C107:G107"/>
    <mergeCell ref="A111:F111"/>
    <mergeCell ref="P107:Q107"/>
    <mergeCell ref="A37:A38"/>
    <mergeCell ref="A27:A28"/>
    <mergeCell ref="A34:A35"/>
    <mergeCell ref="A41:A42"/>
    <mergeCell ref="A49:A50"/>
    <mergeCell ref="A56:A57"/>
    <mergeCell ref="A46:A47"/>
    <mergeCell ref="A108:B108"/>
    <mergeCell ref="C108:G108"/>
    <mergeCell ref="H108:O108"/>
    <mergeCell ref="P108:Q108"/>
    <mergeCell ref="A6:A7"/>
    <mergeCell ref="A9:A10"/>
    <mergeCell ref="A16:A17"/>
    <mergeCell ref="A23:A24"/>
    <mergeCell ref="A30:A31"/>
    <mergeCell ref="B51:P51"/>
    <mergeCell ref="P105:Q106"/>
    <mergeCell ref="B103:B104"/>
    <mergeCell ref="Q52:Q53"/>
    <mergeCell ref="Q59:Q60"/>
    <mergeCell ref="P103:P104"/>
    <mergeCell ref="Q101:Q102"/>
    <mergeCell ref="Q103:Q104"/>
    <mergeCell ref="B56:P57"/>
    <mergeCell ref="Q56:Q57"/>
    <mergeCell ref="B72:P72"/>
    <mergeCell ref="A103:A104"/>
    <mergeCell ref="F103:F104"/>
    <mergeCell ref="G103:G104"/>
    <mergeCell ref="K103:K104"/>
    <mergeCell ref="H103:H104"/>
    <mergeCell ref="B55:C55"/>
    <mergeCell ref="B58:P58"/>
    <mergeCell ref="I103:I104"/>
    <mergeCell ref="J103:J104"/>
    <mergeCell ref="L103:L104"/>
    <mergeCell ref="B48:C48"/>
    <mergeCell ref="B49:P50"/>
    <mergeCell ref="Q49:Q50"/>
    <mergeCell ref="I46:I47"/>
    <mergeCell ref="K46:K47"/>
    <mergeCell ref="L46:L47"/>
    <mergeCell ref="M46:M47"/>
    <mergeCell ref="N46:O47"/>
    <mergeCell ref="J46:J47"/>
    <mergeCell ref="P46:P47"/>
    <mergeCell ref="B46:C47"/>
    <mergeCell ref="F46:F47"/>
    <mergeCell ref="G46:G47"/>
    <mergeCell ref="H46:H47"/>
    <mergeCell ref="B41:P42"/>
    <mergeCell ref="Q41:Q42"/>
    <mergeCell ref="B43:P43"/>
    <mergeCell ref="Q46:Q47"/>
    <mergeCell ref="E46:E47"/>
    <mergeCell ref="Q44:Q45"/>
    <mergeCell ref="B39:C39"/>
    <mergeCell ref="B40:C40"/>
    <mergeCell ref="B34:P35"/>
    <mergeCell ref="Q34:Q35"/>
    <mergeCell ref="B36:P36"/>
    <mergeCell ref="B37:G38"/>
    <mergeCell ref="H37:K38"/>
    <mergeCell ref="L37:P38"/>
    <mergeCell ref="Q37:Q38"/>
    <mergeCell ref="B32:C32"/>
    <mergeCell ref="B33:C33"/>
    <mergeCell ref="B27:P28"/>
    <mergeCell ref="Q27:Q28"/>
    <mergeCell ref="B29:P29"/>
    <mergeCell ref="Q30:Q31"/>
    <mergeCell ref="B30:G31"/>
    <mergeCell ref="L30:P31"/>
    <mergeCell ref="H30:K31"/>
    <mergeCell ref="B25:C25"/>
    <mergeCell ref="B26:C26"/>
    <mergeCell ref="Q23:Q24"/>
    <mergeCell ref="B20:P21"/>
    <mergeCell ref="B22:P22"/>
    <mergeCell ref="B23:G24"/>
    <mergeCell ref="H23:K24"/>
    <mergeCell ref="L23:P24"/>
    <mergeCell ref="B19:C19"/>
    <mergeCell ref="Q16:Q17"/>
    <mergeCell ref="Q9:Q10"/>
    <mergeCell ref="B13:P14"/>
    <mergeCell ref="Q13:Q14"/>
    <mergeCell ref="B15:P15"/>
    <mergeCell ref="Q6:Q7"/>
    <mergeCell ref="O3:P5"/>
    <mergeCell ref="G3:G5"/>
    <mergeCell ref="Q3:Q5"/>
    <mergeCell ref="L3:N4"/>
    <mergeCell ref="B18:C18"/>
    <mergeCell ref="L16:P17"/>
    <mergeCell ref="B44:P45"/>
    <mergeCell ref="B59:P60"/>
    <mergeCell ref="A3:A5"/>
    <mergeCell ref="B3:F4"/>
    <mergeCell ref="H3:J4"/>
    <mergeCell ref="K3:K5"/>
    <mergeCell ref="B5:C5"/>
    <mergeCell ref="D5:E5"/>
    <mergeCell ref="B8:P8"/>
    <mergeCell ref="B6:P7"/>
    <mergeCell ref="A63:A64"/>
    <mergeCell ref="B63:P64"/>
    <mergeCell ref="Q63:Q64"/>
    <mergeCell ref="B65:P65"/>
    <mergeCell ref="A66:A67"/>
    <mergeCell ref="B66:P67"/>
    <mergeCell ref="Q66:Q67"/>
    <mergeCell ref="A73:A74"/>
    <mergeCell ref="B73:P74"/>
    <mergeCell ref="Q73:Q74"/>
    <mergeCell ref="B75:C75"/>
    <mergeCell ref="B76:C76"/>
    <mergeCell ref="B68:C68"/>
    <mergeCell ref="B69:C69"/>
    <mergeCell ref="A70:A71"/>
    <mergeCell ref="B70:P71"/>
    <mergeCell ref="Q70:Q71"/>
    <mergeCell ref="A77:A78"/>
    <mergeCell ref="B77:P78"/>
    <mergeCell ref="Q77:Q78"/>
    <mergeCell ref="A80:A81"/>
    <mergeCell ref="Q80:Q81"/>
    <mergeCell ref="B82:C82"/>
    <mergeCell ref="B93:P93"/>
    <mergeCell ref="B83:C83"/>
    <mergeCell ref="A84:A85"/>
    <mergeCell ref="B84:P85"/>
    <mergeCell ref="Q84:Q85"/>
    <mergeCell ref="B86:P86"/>
    <mergeCell ref="A87:A88"/>
    <mergeCell ref="B87:P88"/>
    <mergeCell ref="Q87:Q88"/>
    <mergeCell ref="A94:A95"/>
    <mergeCell ref="B94:P95"/>
    <mergeCell ref="Q94:Q95"/>
    <mergeCell ref="B96:C96"/>
    <mergeCell ref="B97:C97"/>
    <mergeCell ref="B89:C89"/>
    <mergeCell ref="B90:C90"/>
    <mergeCell ref="A91:A92"/>
    <mergeCell ref="B91:P92"/>
    <mergeCell ref="Q91:Q92"/>
    <mergeCell ref="B52:G53"/>
    <mergeCell ref="H52:K53"/>
    <mergeCell ref="L52:P53"/>
    <mergeCell ref="A98:Q98"/>
    <mergeCell ref="A110:Q110"/>
    <mergeCell ref="B9:G9"/>
    <mergeCell ref="H9:K9"/>
    <mergeCell ref="L9:P9"/>
    <mergeCell ref="B16:G17"/>
    <mergeCell ref="H16:K17"/>
  </mergeCells>
  <printOptions/>
  <pageMargins left="0.6" right="0.17" top="0.7480314960629921" bottom="0.23" header="0.31496062992125984" footer="0.31496062992125984"/>
  <pageSetup horizontalDpi="600" verticalDpi="600" orientation="landscape" paperSize="9" scale="66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Zaharova</cp:lastModifiedBy>
  <cp:lastPrinted>2013-06-13T10:02:50Z</cp:lastPrinted>
  <dcterms:created xsi:type="dcterms:W3CDTF">2009-10-23T03:44:58Z</dcterms:created>
  <dcterms:modified xsi:type="dcterms:W3CDTF">2013-06-20T09:59:44Z</dcterms:modified>
  <cp:category/>
  <cp:version/>
  <cp:contentType/>
  <cp:contentStatus/>
</cp:coreProperties>
</file>