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'1'!$A$1:$J$21</definedName>
    <definedName name="_xlnm.Print_Area" localSheetId="2">'сады'!$A$1:$J$21</definedName>
    <definedName name="_xlnm.Print_Area" localSheetId="1">'школы'!$A$1:$J$21</definedName>
  </definedNames>
  <calcPr fullCalcOnLoad="1"/>
</workbook>
</file>

<file path=xl/sharedStrings.xml><?xml version="1.0" encoding="utf-8"?>
<sst xmlns="http://schemas.openxmlformats.org/spreadsheetml/2006/main" count="110" uniqueCount="37">
  <si>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</si>
  <si>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</si>
  <si>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</si>
  <si>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</si>
  <si>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</si>
  <si>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</si>
  <si>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</si>
  <si>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</si>
  <si>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</si>
  <si>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</si>
  <si>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</si>
  <si>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</si>
  <si>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</si>
  <si>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</si>
  <si>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Рыба лососевая мороженая. Горбуша</t>
  </si>
  <si>
    <t>Рыба трескообразная мороженая. Минтай.</t>
  </si>
  <si>
    <t>Сельдь соленая.</t>
  </si>
  <si>
    <t>Консервы рыбные натуральные.</t>
  </si>
  <si>
    <t>Вид разделки: Потрошеная обезглавленная. Сорт рыбы: Первый.</t>
  </si>
  <si>
    <t>Вид разделки: Потрошеная обезглавленная. Вид рыбы: Минтай. Сорт рыбы: Не ниже первого.</t>
  </si>
  <si>
    <t>Вид засола: Слабосоленая. Вид разделки: Неразделанная.</t>
  </si>
  <si>
    <t>Наименование рыбы: Сайра.</t>
  </si>
  <si>
    <t>Директор ________________ Л.Н. Балуева</t>
  </si>
  <si>
    <t xml:space="preserve">Говядина замороженная. </t>
  </si>
  <si>
    <t xml:space="preserve">Субпродукты пищевые крупного рогатого скота замороженные. </t>
  </si>
  <si>
    <t>Вид субпродукта: Печень. Субпродукт в блоках: Нет.</t>
  </si>
  <si>
    <t>Вид мяса по способу обработки: Бескостное. Вид мяса по способу разделки: Жилованное мясо.</t>
  </si>
  <si>
    <t>Дата составления сводной таблицы 29.11.2023 г.</t>
  </si>
  <si>
    <t>Коммерческое предложение вх. № б/н от 20.11.2023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</si>
  <si>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(рыба мороженая, продукция рыбная, говядина замороженная, печень)</t>
  </si>
  <si>
    <t xml:space="preserve">Рыба лососевая мороженая. </t>
  </si>
  <si>
    <t xml:space="preserve">Рыба трескообразная мороженая. </t>
  </si>
  <si>
    <t xml:space="preserve">Вид разделки: Потрошеная обезглавленная. Вид рыбы: Минтай. Сорт рыбы: Не ниже первого. </t>
  </si>
  <si>
    <t>Вид разделки: Потрошеная обезглавленная. Сорт рыбы: Первый. Вид рыбы: Горбуша.</t>
  </si>
  <si>
    <t xml:space="preserve">Консервы рыбные натуральные. </t>
  </si>
  <si>
    <t xml:space="preserve">Вид мяса по способу разделки: Жилованное мясо
Категория говядины: Первая. 
</t>
  </si>
  <si>
    <t>Говядина замороженная для детского питания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</si>
</sst>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vertical="top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C25" sqref="C25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6" width="9.8515625" style="12" bestFit="1" customWidth="1"/>
    <col min="7" max="8" width="9.8515625" style="12" customWidth="1"/>
    <col min="9" max="9" width="13.8515625" style="12" customWidth="1"/>
    <col min="10" max="10" width="17.003906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0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1" customFormat="1" ht="30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0" customFormat="1" ht="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44"/>
      <c r="G5" s="44"/>
      <c r="H5" s="45"/>
      <c r="I5" s="42" t="s">
        <v>2</v>
      </c>
      <c r="J5" s="42" t="s">
        <v>3</v>
      </c>
    </row>
    <row r="6" spans="1:10" ht="25.5" customHeight="1">
      <c r="A6" s="42"/>
      <c r="B6" s="42"/>
      <c r="C6" s="42"/>
      <c r="D6" s="41"/>
      <c r="E6" s="41"/>
      <c r="F6" s="25">
        <v>2</v>
      </c>
      <c r="G6" s="31">
        <v>4</v>
      </c>
      <c r="H6" s="31">
        <v>5</v>
      </c>
      <c r="I6" s="43"/>
      <c r="J6" s="43"/>
    </row>
    <row r="7" spans="1:10" ht="30">
      <c r="A7" s="35">
        <v>1</v>
      </c>
      <c r="B7" s="54" t="s">
        <v>30</v>
      </c>
      <c r="C7" s="55" t="s">
        <v>33</v>
      </c>
      <c r="D7" s="26" t="s">
        <v>8</v>
      </c>
      <c r="E7" s="13">
        <f>школы!E7+сады!E7</f>
        <v>1979</v>
      </c>
      <c r="F7" s="29">
        <v>280</v>
      </c>
      <c r="G7" s="29">
        <v>400</v>
      </c>
      <c r="H7" s="29">
        <v>450</v>
      </c>
      <c r="I7" s="14">
        <f aca="true" t="shared" si="0" ref="I7:I12">ROUND((F7+G7+H7)/3,2)</f>
        <v>376.67</v>
      </c>
      <c r="J7" s="15">
        <f aca="true" t="shared" si="1" ref="J7:J12">E7*I7</f>
        <v>745429.93</v>
      </c>
    </row>
    <row r="8" spans="1:10" ht="30">
      <c r="A8" s="35">
        <v>2</v>
      </c>
      <c r="B8" s="54" t="s">
        <v>31</v>
      </c>
      <c r="C8" s="28" t="s">
        <v>32</v>
      </c>
      <c r="D8" s="26" t="s">
        <v>8</v>
      </c>
      <c r="E8" s="13">
        <f>школы!E8+сады!E8</f>
        <v>1117</v>
      </c>
      <c r="F8" s="29">
        <v>160</v>
      </c>
      <c r="G8" s="29">
        <v>170</v>
      </c>
      <c r="H8" s="29">
        <v>160</v>
      </c>
      <c r="I8" s="14">
        <f t="shared" si="0"/>
        <v>163.33</v>
      </c>
      <c r="J8" s="15">
        <f t="shared" si="1"/>
        <v>182439.61000000002</v>
      </c>
    </row>
    <row r="9" spans="1:10" ht="29.25" customHeight="1">
      <c r="A9" s="35">
        <v>3</v>
      </c>
      <c r="B9" s="28" t="s">
        <v>16</v>
      </c>
      <c r="C9" s="28" t="s">
        <v>20</v>
      </c>
      <c r="D9" s="26" t="s">
        <v>8</v>
      </c>
      <c r="E9" s="13">
        <f>школы!E9+сады!E9</f>
        <v>80</v>
      </c>
      <c r="F9" s="29">
        <v>470</v>
      </c>
      <c r="G9" s="29">
        <v>550</v>
      </c>
      <c r="H9" s="29">
        <v>250</v>
      </c>
      <c r="I9" s="14">
        <f t="shared" si="0"/>
        <v>423.33</v>
      </c>
      <c r="J9" s="15">
        <f t="shared" si="1"/>
        <v>33866.4</v>
      </c>
    </row>
    <row r="10" spans="1:10" ht="30">
      <c r="A10" s="35">
        <v>4</v>
      </c>
      <c r="B10" s="54" t="s">
        <v>34</v>
      </c>
      <c r="C10" s="28" t="s">
        <v>21</v>
      </c>
      <c r="D10" s="34" t="s">
        <v>8</v>
      </c>
      <c r="E10" s="13">
        <f>школы!E10+сады!E10</f>
        <v>664</v>
      </c>
      <c r="F10" s="29">
        <v>100</v>
      </c>
      <c r="G10" s="29">
        <v>100</v>
      </c>
      <c r="H10" s="29">
        <v>300</v>
      </c>
      <c r="I10" s="14">
        <f t="shared" si="0"/>
        <v>166.67</v>
      </c>
      <c r="J10" s="15">
        <f t="shared" si="1"/>
        <v>110668.87999999999</v>
      </c>
    </row>
    <row r="11" spans="1:10" ht="30.75" customHeight="1">
      <c r="A11" s="35">
        <v>5</v>
      </c>
      <c r="B11" s="54" t="s">
        <v>36</v>
      </c>
      <c r="C11" s="37" t="s">
        <v>35</v>
      </c>
      <c r="D11" s="34" t="s">
        <v>8</v>
      </c>
      <c r="E11" s="13">
        <f>школы!E11+сады!E11</f>
        <v>4340</v>
      </c>
      <c r="F11" s="29">
        <v>600</v>
      </c>
      <c r="G11" s="29">
        <v>650</v>
      </c>
      <c r="H11" s="29">
        <v>650</v>
      </c>
      <c r="I11" s="14">
        <f t="shared" si="0"/>
        <v>633.33</v>
      </c>
      <c r="J11" s="15">
        <f t="shared" si="1"/>
        <v>2748652.2</v>
      </c>
    </row>
    <row r="12" spans="1:10" ht="45">
      <c r="A12" s="26">
        <v>6</v>
      </c>
      <c r="B12" s="54" t="s">
        <v>24</v>
      </c>
      <c r="C12" s="38" t="s">
        <v>25</v>
      </c>
      <c r="D12" s="26" t="s">
        <v>8</v>
      </c>
      <c r="E12" s="13">
        <f>школы!E12+сады!E12</f>
        <v>816</v>
      </c>
      <c r="F12" s="29">
        <v>285</v>
      </c>
      <c r="G12" s="29">
        <v>350</v>
      </c>
      <c r="H12" s="29">
        <v>320</v>
      </c>
      <c r="I12" s="14">
        <f t="shared" si="0"/>
        <v>318.33</v>
      </c>
      <c r="J12" s="15">
        <f t="shared" si="1"/>
        <v>259757.28</v>
      </c>
    </row>
    <row r="13" spans="1:11" ht="15">
      <c r="A13" s="49" t="s">
        <v>6</v>
      </c>
      <c r="B13" s="50"/>
      <c r="C13" s="50"/>
      <c r="D13" s="50"/>
      <c r="E13" s="50"/>
      <c r="F13" s="50"/>
      <c r="G13" s="50"/>
      <c r="H13" s="50"/>
      <c r="I13" s="51"/>
      <c r="J13" s="16">
        <f>SUM(J7:J12)</f>
        <v>4080814.3000000003</v>
      </c>
      <c r="K13" s="17"/>
    </row>
    <row r="14" spans="1:10" ht="15" customHeight="1">
      <c r="A14" s="18"/>
      <c r="B14" s="19"/>
      <c r="C14" s="18"/>
      <c r="D14" s="18"/>
      <c r="E14" s="18"/>
      <c r="F14" s="18"/>
      <c r="G14" s="18"/>
      <c r="H14" s="18"/>
      <c r="I14" s="18"/>
      <c r="J14" s="20"/>
    </row>
    <row r="15" spans="1:8" s="4" customFormat="1" ht="15" customHeight="1">
      <c r="A15" s="2">
        <v>1</v>
      </c>
      <c r="B15" s="52" t="s">
        <v>28</v>
      </c>
      <c r="C15" s="53"/>
      <c r="D15" s="5"/>
      <c r="E15" s="5"/>
      <c r="F15" s="5"/>
      <c r="G15" s="6"/>
      <c r="H15" s="6"/>
    </row>
    <row r="16" spans="1:8" s="7" customFormat="1" ht="15" customHeight="1">
      <c r="A16" s="3">
        <v>2</v>
      </c>
      <c r="B16" s="52" t="s">
        <v>28</v>
      </c>
      <c r="C16" s="53"/>
      <c r="D16" s="5"/>
      <c r="E16" s="5"/>
      <c r="F16" s="5"/>
      <c r="G16" s="6"/>
      <c r="H16" s="6"/>
    </row>
    <row r="17" spans="1:8" s="7" customFormat="1" ht="15" customHeight="1">
      <c r="A17" s="3">
        <v>3</v>
      </c>
      <c r="B17" s="52" t="s">
        <v>28</v>
      </c>
      <c r="C17" s="53"/>
      <c r="D17" s="5"/>
      <c r="E17" s="5"/>
      <c r="F17" s="5"/>
      <c r="G17" s="6"/>
      <c r="H17" s="6"/>
    </row>
    <row r="18" spans="1:9" s="1" customFormat="1" ht="15" customHeight="1">
      <c r="A18" s="32"/>
      <c r="B18" s="33"/>
      <c r="C18" s="33"/>
      <c r="D18" s="8"/>
      <c r="E18" s="8"/>
      <c r="F18" s="8"/>
      <c r="G18" s="8"/>
      <c r="H18" s="8"/>
      <c r="I18" s="9"/>
    </row>
    <row r="19" spans="1:5" ht="15">
      <c r="A19" s="21" t="s">
        <v>11</v>
      </c>
      <c r="B19" s="21"/>
      <c r="C19" s="21"/>
      <c r="D19" s="22"/>
      <c r="E19" s="22"/>
    </row>
    <row r="20" spans="1:5" ht="15">
      <c r="A20" s="47" t="s">
        <v>22</v>
      </c>
      <c r="B20" s="47"/>
      <c r="C20" s="47"/>
      <c r="D20" s="22"/>
      <c r="E20" s="22"/>
    </row>
    <row r="21" ht="15">
      <c r="A21" s="12" t="s">
        <v>27</v>
      </c>
    </row>
  </sheetData>
  <sheetProtection/>
  <mergeCells count="17">
    <mergeCell ref="A3:J3"/>
    <mergeCell ref="A20:C20"/>
    <mergeCell ref="A4:J4"/>
    <mergeCell ref="A13:I13"/>
    <mergeCell ref="B15:C15"/>
    <mergeCell ref="B16:C16"/>
    <mergeCell ref="B17:C17"/>
    <mergeCell ref="A2:J2"/>
    <mergeCell ref="A1:J1"/>
    <mergeCell ref="A5:A6"/>
    <mergeCell ref="B5:B6"/>
    <mergeCell ref="C5:C6"/>
    <mergeCell ref="D5:D6"/>
    <mergeCell ref="E5:E6"/>
    <mergeCell ref="I5:I6"/>
    <mergeCell ref="F5:H5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2">
      <selection activeCell="C10" sqref="C10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6" width="9.8515625" style="12" bestFit="1" customWidth="1"/>
    <col min="7" max="8" width="9.8515625" style="12" customWidth="1"/>
    <col min="9" max="9" width="13.8515625" style="12" customWidth="1"/>
    <col min="10" max="10" width="17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0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1" customFormat="1" ht="30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0" customFormat="1" ht="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44" t="s">
        <v>1</v>
      </c>
      <c r="G5" s="44"/>
      <c r="H5" s="45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31">
        <v>1</v>
      </c>
      <c r="G6" s="31">
        <v>2</v>
      </c>
      <c r="H6" s="31">
        <v>3</v>
      </c>
      <c r="I6" s="43"/>
      <c r="J6" s="43"/>
    </row>
    <row r="7" spans="1:10" ht="30">
      <c r="A7" s="30">
        <v>1</v>
      </c>
      <c r="B7" s="27" t="s">
        <v>14</v>
      </c>
      <c r="C7" s="28" t="s">
        <v>18</v>
      </c>
      <c r="D7" s="30" t="s">
        <v>8</v>
      </c>
      <c r="E7" s="13">
        <f>1553+110</f>
        <v>1663</v>
      </c>
      <c r="F7" s="29">
        <v>280</v>
      </c>
      <c r="G7" s="29">
        <v>400</v>
      </c>
      <c r="H7" s="29">
        <v>450</v>
      </c>
      <c r="I7" s="14">
        <f aca="true" t="shared" si="0" ref="I7:I12">ROUND((F7+G7+H7)/3,2)</f>
        <v>376.67</v>
      </c>
      <c r="J7" s="15">
        <f aca="true" t="shared" si="1" ref="J7:J12">E7*I7</f>
        <v>626402.2100000001</v>
      </c>
    </row>
    <row r="8" spans="1:10" ht="30">
      <c r="A8" s="30">
        <v>2</v>
      </c>
      <c r="B8" s="27" t="s">
        <v>15</v>
      </c>
      <c r="C8" s="28" t="s">
        <v>19</v>
      </c>
      <c r="D8" s="30" t="s">
        <v>8</v>
      </c>
      <c r="E8" s="24">
        <f>493+84</f>
        <v>577</v>
      </c>
      <c r="F8" s="29">
        <v>160</v>
      </c>
      <c r="G8" s="29">
        <v>170</v>
      </c>
      <c r="H8" s="29">
        <v>160</v>
      </c>
      <c r="I8" s="14">
        <f t="shared" si="0"/>
        <v>163.33</v>
      </c>
      <c r="J8" s="15">
        <f t="shared" si="1"/>
        <v>94241.41</v>
      </c>
    </row>
    <row r="9" spans="1:10" ht="30">
      <c r="A9" s="30">
        <v>3</v>
      </c>
      <c r="B9" s="27" t="s">
        <v>16</v>
      </c>
      <c r="C9" s="28" t="s">
        <v>20</v>
      </c>
      <c r="D9" s="30" t="s">
        <v>8</v>
      </c>
      <c r="E9" s="13">
        <v>80</v>
      </c>
      <c r="F9" s="29">
        <v>470</v>
      </c>
      <c r="G9" s="29">
        <v>550</v>
      </c>
      <c r="H9" s="29">
        <v>250</v>
      </c>
      <c r="I9" s="14">
        <f t="shared" si="0"/>
        <v>423.33</v>
      </c>
      <c r="J9" s="15">
        <f t="shared" si="1"/>
        <v>33866.4</v>
      </c>
    </row>
    <row r="10" spans="1:10" ht="30">
      <c r="A10" s="34">
        <v>4</v>
      </c>
      <c r="B10" s="27" t="s">
        <v>17</v>
      </c>
      <c r="C10" s="28" t="s">
        <v>21</v>
      </c>
      <c r="D10" s="34" t="s">
        <v>8</v>
      </c>
      <c r="E10" s="24">
        <f>612+52</f>
        <v>664</v>
      </c>
      <c r="F10" s="29">
        <v>100</v>
      </c>
      <c r="G10" s="29">
        <v>100</v>
      </c>
      <c r="H10" s="29">
        <v>300</v>
      </c>
      <c r="I10" s="14">
        <f t="shared" si="0"/>
        <v>166.67</v>
      </c>
      <c r="J10" s="15">
        <f t="shared" si="1"/>
        <v>110668.87999999999</v>
      </c>
    </row>
    <row r="11" spans="1:10" ht="30">
      <c r="A11" s="34">
        <v>5</v>
      </c>
      <c r="B11" s="36" t="s">
        <v>23</v>
      </c>
      <c r="C11" s="37" t="s">
        <v>26</v>
      </c>
      <c r="D11" s="34" t="s">
        <v>8</v>
      </c>
      <c r="E11" s="13">
        <f>2735+332</f>
        <v>3067</v>
      </c>
      <c r="F11" s="29">
        <v>600</v>
      </c>
      <c r="G11" s="29">
        <v>650</v>
      </c>
      <c r="H11" s="29">
        <v>650</v>
      </c>
      <c r="I11" s="14">
        <f t="shared" si="0"/>
        <v>633.33</v>
      </c>
      <c r="J11" s="15">
        <f t="shared" si="1"/>
        <v>1942423.11</v>
      </c>
    </row>
    <row r="12" spans="1:10" ht="45">
      <c r="A12" s="30">
        <v>6</v>
      </c>
      <c r="B12" s="36" t="s">
        <v>24</v>
      </c>
      <c r="C12" s="38" t="s">
        <v>25</v>
      </c>
      <c r="D12" s="34" t="s">
        <v>8</v>
      </c>
      <c r="E12" s="24">
        <f>221+38</f>
        <v>259</v>
      </c>
      <c r="F12" s="29">
        <v>285</v>
      </c>
      <c r="G12" s="29">
        <v>350</v>
      </c>
      <c r="H12" s="29">
        <v>320</v>
      </c>
      <c r="I12" s="14">
        <f t="shared" si="0"/>
        <v>318.33</v>
      </c>
      <c r="J12" s="15">
        <f t="shared" si="1"/>
        <v>82447.47</v>
      </c>
    </row>
    <row r="13" spans="1:11" ht="15">
      <c r="A13" s="49" t="s">
        <v>6</v>
      </c>
      <c r="B13" s="50"/>
      <c r="C13" s="50"/>
      <c r="D13" s="50"/>
      <c r="E13" s="50"/>
      <c r="F13" s="50"/>
      <c r="G13" s="50"/>
      <c r="H13" s="50"/>
      <c r="I13" s="51"/>
      <c r="J13" s="16">
        <f>SUM(J7:J12)</f>
        <v>2890049.4800000004</v>
      </c>
      <c r="K13" s="17"/>
    </row>
    <row r="14" spans="1:10" ht="15" customHeight="1">
      <c r="A14" s="18"/>
      <c r="B14" s="19"/>
      <c r="C14" s="18"/>
      <c r="D14" s="18"/>
      <c r="E14" s="18"/>
      <c r="F14" s="18"/>
      <c r="G14" s="18"/>
      <c r="H14" s="18"/>
      <c r="I14" s="18"/>
      <c r="J14" s="20"/>
    </row>
    <row r="15" spans="1:8" s="4" customFormat="1" ht="15" customHeight="1">
      <c r="A15" s="2">
        <v>1</v>
      </c>
      <c r="B15" s="52" t="s">
        <v>28</v>
      </c>
      <c r="C15" s="53"/>
      <c r="D15" s="5"/>
      <c r="E15" s="5"/>
      <c r="F15" s="5"/>
      <c r="G15" s="6"/>
      <c r="H15" s="6"/>
    </row>
    <row r="16" spans="1:8" s="7" customFormat="1" ht="15" customHeight="1">
      <c r="A16" s="3">
        <v>2</v>
      </c>
      <c r="B16" s="52" t="s">
        <v>28</v>
      </c>
      <c r="C16" s="53"/>
      <c r="D16" s="5"/>
      <c r="E16" s="5"/>
      <c r="F16" s="5"/>
      <c r="G16" s="6"/>
      <c r="H16" s="6"/>
    </row>
    <row r="17" spans="1:8" s="7" customFormat="1" ht="15" customHeight="1">
      <c r="A17" s="3">
        <v>3</v>
      </c>
      <c r="B17" s="52" t="s">
        <v>28</v>
      </c>
      <c r="C17" s="53"/>
      <c r="D17" s="5"/>
      <c r="E17" s="5"/>
      <c r="F17" s="5"/>
      <c r="G17" s="6"/>
      <c r="H17" s="6"/>
    </row>
    <row r="18" spans="1:9" s="1" customFormat="1" ht="15" customHeight="1">
      <c r="A18" s="32"/>
      <c r="B18" s="33"/>
      <c r="C18" s="33"/>
      <c r="D18" s="8"/>
      <c r="E18" s="8"/>
      <c r="F18" s="8"/>
      <c r="G18" s="8"/>
      <c r="H18" s="8"/>
      <c r="I18" s="9"/>
    </row>
    <row r="19" spans="1:5" ht="15">
      <c r="A19" s="21" t="s">
        <v>11</v>
      </c>
      <c r="B19" s="21"/>
      <c r="C19" s="21"/>
      <c r="D19" s="22"/>
      <c r="E19" s="22"/>
    </row>
    <row r="20" spans="1:5" ht="15">
      <c r="A20" s="47" t="s">
        <v>22</v>
      </c>
      <c r="B20" s="47"/>
      <c r="C20" s="47"/>
      <c r="D20" s="22"/>
      <c r="E20" s="22"/>
    </row>
    <row r="21" ht="15">
      <c r="A21" s="12" t="s">
        <v>27</v>
      </c>
    </row>
  </sheetData>
  <sheetProtection/>
  <mergeCells count="17">
    <mergeCell ref="B17:C17"/>
    <mergeCell ref="B15:C15"/>
    <mergeCell ref="B16:C16"/>
    <mergeCell ref="A20:C20"/>
    <mergeCell ref="A1:J1"/>
    <mergeCell ref="A2:J2"/>
    <mergeCell ref="A3:J3"/>
    <mergeCell ref="A4:J4"/>
    <mergeCell ref="F5:H5"/>
    <mergeCell ref="D5:D6"/>
    <mergeCell ref="E5:E6"/>
    <mergeCell ref="I5:I6"/>
    <mergeCell ref="J5:J6"/>
    <mergeCell ref="A5:A6"/>
    <mergeCell ref="B5:B6"/>
    <mergeCell ref="C5:C6"/>
    <mergeCell ref="A13:I13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workbookViewId="0" topLeftCell="A1">
      <selection activeCell="F35" sqref="F35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6" width="9.8515625" style="12" bestFit="1" customWidth="1"/>
    <col min="7" max="8" width="9.8515625" style="12" customWidth="1"/>
    <col min="9" max="9" width="13.8515625" style="12" customWidth="1"/>
    <col min="10" max="10" width="19.1406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10" customFormat="1" ht="1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1" customFormat="1" ht="30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0" customFormat="1" ht="15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9.5" customHeight="1">
      <c r="A5" s="41" t="s">
        <v>0</v>
      </c>
      <c r="B5" s="41" t="s">
        <v>4</v>
      </c>
      <c r="C5" s="41" t="s">
        <v>5</v>
      </c>
      <c r="D5" s="41" t="s">
        <v>13</v>
      </c>
      <c r="E5" s="41" t="s">
        <v>12</v>
      </c>
      <c r="F5" s="44" t="s">
        <v>1</v>
      </c>
      <c r="G5" s="44"/>
      <c r="H5" s="45"/>
      <c r="I5" s="42" t="s">
        <v>2</v>
      </c>
      <c r="J5" s="42" t="s">
        <v>3</v>
      </c>
    </row>
    <row r="6" spans="1:10" ht="25.5" customHeight="1">
      <c r="A6" s="41"/>
      <c r="B6" s="42"/>
      <c r="C6" s="41"/>
      <c r="D6" s="41"/>
      <c r="E6" s="41"/>
      <c r="F6" s="31">
        <v>2</v>
      </c>
      <c r="G6" s="31">
        <v>4</v>
      </c>
      <c r="H6" s="31">
        <v>5</v>
      </c>
      <c r="I6" s="43"/>
      <c r="J6" s="43"/>
    </row>
    <row r="7" spans="1:10" ht="30">
      <c r="A7" s="30">
        <v>1</v>
      </c>
      <c r="B7" s="27" t="s">
        <v>14</v>
      </c>
      <c r="C7" s="28" t="s">
        <v>18</v>
      </c>
      <c r="D7" s="30" t="s">
        <v>8</v>
      </c>
      <c r="E7" s="13">
        <f>242+74</f>
        <v>316</v>
      </c>
      <c r="F7" s="29">
        <v>280</v>
      </c>
      <c r="G7" s="29">
        <v>400</v>
      </c>
      <c r="H7" s="29">
        <v>450</v>
      </c>
      <c r="I7" s="14">
        <f aca="true" t="shared" si="0" ref="I7:I12">ROUND((F7+G7+H7)/3,2)</f>
        <v>376.67</v>
      </c>
      <c r="J7" s="15">
        <f aca="true" t="shared" si="1" ref="J7:J12">E7*I7</f>
        <v>119027.72</v>
      </c>
    </row>
    <row r="8" spans="1:10" ht="30">
      <c r="A8" s="30">
        <v>2</v>
      </c>
      <c r="B8" s="27" t="s">
        <v>15</v>
      </c>
      <c r="C8" s="28" t="s">
        <v>19</v>
      </c>
      <c r="D8" s="30" t="s">
        <v>8</v>
      </c>
      <c r="E8" s="24">
        <v>540</v>
      </c>
      <c r="F8" s="29">
        <v>160</v>
      </c>
      <c r="G8" s="29">
        <v>170</v>
      </c>
      <c r="H8" s="29">
        <v>160</v>
      </c>
      <c r="I8" s="14">
        <f t="shared" si="0"/>
        <v>163.33</v>
      </c>
      <c r="J8" s="15">
        <f t="shared" si="1"/>
        <v>88198.20000000001</v>
      </c>
    </row>
    <row r="9" spans="1:10" ht="30">
      <c r="A9" s="30">
        <v>3</v>
      </c>
      <c r="B9" s="27" t="s">
        <v>16</v>
      </c>
      <c r="C9" s="28" t="s">
        <v>20</v>
      </c>
      <c r="D9" s="30" t="s">
        <v>8</v>
      </c>
      <c r="E9" s="13">
        <v>0</v>
      </c>
      <c r="F9" s="29">
        <v>470</v>
      </c>
      <c r="G9" s="29">
        <v>550</v>
      </c>
      <c r="H9" s="29">
        <v>250</v>
      </c>
      <c r="I9" s="14">
        <f t="shared" si="0"/>
        <v>423.33</v>
      </c>
      <c r="J9" s="15">
        <f t="shared" si="1"/>
        <v>0</v>
      </c>
    </row>
    <row r="10" spans="1:10" ht="30">
      <c r="A10" s="34">
        <v>4</v>
      </c>
      <c r="B10" s="27" t="s">
        <v>17</v>
      </c>
      <c r="C10" s="28" t="s">
        <v>21</v>
      </c>
      <c r="D10" s="34" t="s">
        <v>8</v>
      </c>
      <c r="E10" s="24">
        <v>0</v>
      </c>
      <c r="F10" s="29">
        <v>100</v>
      </c>
      <c r="G10" s="29">
        <v>100</v>
      </c>
      <c r="H10" s="29">
        <v>300</v>
      </c>
      <c r="I10" s="14">
        <f t="shared" si="0"/>
        <v>166.67</v>
      </c>
      <c r="J10" s="15">
        <f t="shared" si="1"/>
        <v>0</v>
      </c>
    </row>
    <row r="11" spans="1:10" ht="30">
      <c r="A11" s="34">
        <v>5</v>
      </c>
      <c r="B11" s="36" t="s">
        <v>23</v>
      </c>
      <c r="C11" s="37" t="s">
        <v>26</v>
      </c>
      <c r="D11" s="34" t="s">
        <v>8</v>
      </c>
      <c r="E11" s="13">
        <f>1171+102</f>
        <v>1273</v>
      </c>
      <c r="F11" s="29">
        <v>600</v>
      </c>
      <c r="G11" s="29">
        <v>650</v>
      </c>
      <c r="H11" s="29">
        <v>650</v>
      </c>
      <c r="I11" s="14">
        <f t="shared" si="0"/>
        <v>633.33</v>
      </c>
      <c r="J11" s="15">
        <f t="shared" si="1"/>
        <v>806229.0900000001</v>
      </c>
    </row>
    <row r="12" spans="1:10" ht="45">
      <c r="A12" s="30">
        <v>6</v>
      </c>
      <c r="B12" s="36" t="s">
        <v>24</v>
      </c>
      <c r="C12" s="38" t="s">
        <v>25</v>
      </c>
      <c r="D12" s="34" t="s">
        <v>8</v>
      </c>
      <c r="E12" s="24">
        <f>492+65</f>
        <v>557</v>
      </c>
      <c r="F12" s="29">
        <v>285</v>
      </c>
      <c r="G12" s="29">
        <v>350</v>
      </c>
      <c r="H12" s="29">
        <v>320</v>
      </c>
      <c r="I12" s="14">
        <f t="shared" si="0"/>
        <v>318.33</v>
      </c>
      <c r="J12" s="15">
        <f t="shared" si="1"/>
        <v>177309.81</v>
      </c>
    </row>
    <row r="13" spans="1:11" ht="15">
      <c r="A13" s="49" t="s">
        <v>6</v>
      </c>
      <c r="B13" s="50"/>
      <c r="C13" s="50"/>
      <c r="D13" s="50"/>
      <c r="E13" s="50"/>
      <c r="F13" s="50"/>
      <c r="G13" s="50"/>
      <c r="H13" s="50"/>
      <c r="I13" s="51"/>
      <c r="J13" s="16">
        <f>SUM(J7:J12)</f>
        <v>1190764.82</v>
      </c>
      <c r="K13" s="17"/>
    </row>
    <row r="14" spans="1:10" ht="15" customHeight="1">
      <c r="A14" s="18"/>
      <c r="B14" s="19"/>
      <c r="C14" s="18"/>
      <c r="D14" s="18"/>
      <c r="E14" s="18"/>
      <c r="F14" s="18"/>
      <c r="G14" s="18"/>
      <c r="H14" s="18"/>
      <c r="I14" s="18"/>
      <c r="J14" s="20"/>
    </row>
    <row r="15" spans="1:8" s="4" customFormat="1" ht="15" customHeight="1">
      <c r="A15" s="2">
        <v>1</v>
      </c>
      <c r="B15" s="52" t="s">
        <v>28</v>
      </c>
      <c r="C15" s="53"/>
      <c r="D15" s="5"/>
      <c r="E15" s="5"/>
      <c r="F15" s="5"/>
      <c r="G15" s="6"/>
      <c r="H15" s="6"/>
    </row>
    <row r="16" spans="1:8" s="7" customFormat="1" ht="15" customHeight="1">
      <c r="A16" s="3">
        <v>2</v>
      </c>
      <c r="B16" s="52" t="s">
        <v>28</v>
      </c>
      <c r="C16" s="53"/>
      <c r="D16" s="5"/>
      <c r="E16" s="5"/>
      <c r="F16" s="5"/>
      <c r="G16" s="6"/>
      <c r="H16" s="6"/>
    </row>
    <row r="17" spans="1:8" s="7" customFormat="1" ht="15" customHeight="1">
      <c r="A17" s="3">
        <v>3</v>
      </c>
      <c r="B17" s="52" t="s">
        <v>28</v>
      </c>
      <c r="C17" s="53"/>
      <c r="D17" s="5"/>
      <c r="E17" s="5"/>
      <c r="F17" s="5"/>
      <c r="G17" s="6"/>
      <c r="H17" s="6"/>
    </row>
    <row r="18" spans="1:9" s="1" customFormat="1" ht="15" customHeight="1">
      <c r="A18" s="32"/>
      <c r="B18" s="33"/>
      <c r="C18" s="33"/>
      <c r="D18" s="8"/>
      <c r="E18" s="8"/>
      <c r="F18" s="8"/>
      <c r="G18" s="8"/>
      <c r="H18" s="8"/>
      <c r="I18" s="9"/>
    </row>
    <row r="19" spans="1:5" ht="15">
      <c r="A19" s="21" t="s">
        <v>11</v>
      </c>
      <c r="B19" s="21"/>
      <c r="C19" s="21"/>
      <c r="D19" s="22"/>
      <c r="E19" s="22"/>
    </row>
    <row r="20" spans="1:5" ht="15">
      <c r="A20" s="47" t="s">
        <v>22</v>
      </c>
      <c r="B20" s="47"/>
      <c r="C20" s="47"/>
      <c r="D20" s="22"/>
      <c r="E20" s="22"/>
    </row>
    <row r="21" ht="15">
      <c r="A21" s="12" t="s">
        <v>27</v>
      </c>
    </row>
  </sheetData>
  <sheetProtection/>
  <mergeCells count="17">
    <mergeCell ref="B5:B6"/>
    <mergeCell ref="C5:C6"/>
    <mergeCell ref="B15:C15"/>
    <mergeCell ref="A13:I13"/>
    <mergeCell ref="A20:C20"/>
    <mergeCell ref="B17:C17"/>
    <mergeCell ref="B16:C16"/>
    <mergeCell ref="A1:J1"/>
    <mergeCell ref="A2:J2"/>
    <mergeCell ref="A3:J3"/>
    <mergeCell ref="A4:J4"/>
    <mergeCell ref="F5:H5"/>
    <mergeCell ref="I5:I6"/>
    <mergeCell ref="J5:J6"/>
    <mergeCell ref="D5:D6"/>
    <mergeCell ref="E5:E6"/>
    <mergeCell ref="A5:A6"/>
  </mergeCells>
  <printOptions/>
  <pageMargins left="0.7" right="0.7" top="0.75" bottom="0.75" header="0.3" footer="0.3"/>
  <pageSetup horizontalDpi="600" verticalDpi="600"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2023-12-19T09:42:54Z</cp:lastPrinted>
  <dcterms:created xsi:type="dcterms:W3CDTF">2014-02-14T07:05:08Z</dcterms:created>
  <dcterms:modified xsi:type="dcterms:W3CDTF">2023-12-19T09:43:35Z</dcterms:modified>
  <cp:category/>
  <cp:version/>
  <cp:contentType/>
  <cp:contentStatus/>
</cp:coreProperties>
</file>