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25" windowWidth="15120" windowHeight="6690" activeTab="0"/>
  </bookViews>
  <sheets>
    <sheet name="на 01.04.2019" sheetId="1" r:id="rId1"/>
  </sheets>
  <definedNames>
    <definedName name="_xlnm.Print_Titles" localSheetId="0">'на 01.04.2019'!$15:$18</definedName>
  </definedNames>
  <calcPr fullCalcOnLoad="1"/>
</workbook>
</file>

<file path=xl/sharedStrings.xml><?xml version="1.0" encoding="utf-8"?>
<sst xmlns="http://schemas.openxmlformats.org/spreadsheetml/2006/main" count="249" uniqueCount="98">
  <si>
    <t>Источники финансирования</t>
  </si>
  <si>
    <t>Управление культуры администрации города Югорска</t>
  </si>
  <si>
    <t xml:space="preserve">Ответственный исполнитель/соисполнитель </t>
  </si>
  <si>
    <t>Утверждено в бюджете</t>
  </si>
  <si>
    <t>Абсолютное значение</t>
  </si>
  <si>
    <t>(гр.7/гр.6*100%)</t>
  </si>
  <si>
    <t>Относительное значение,%</t>
  </si>
  <si>
    <t>Отклонение</t>
  </si>
  <si>
    <t>федеральный бюджет</t>
  </si>
  <si>
    <t>местный бюджет</t>
  </si>
  <si>
    <t>(ответственный исполнитель)</t>
  </si>
  <si>
    <t>(подпись)</t>
  </si>
  <si>
    <t>(телефон)</t>
  </si>
  <si>
    <t>(Ф.И.О. начальника)</t>
  </si>
  <si>
    <t>(Ф.И.О. исполнителя)</t>
  </si>
  <si>
    <t xml:space="preserve">Отчет </t>
  </si>
  <si>
    <t>об исполнении муниципальной программы</t>
  </si>
  <si>
    <t>по</t>
  </si>
  <si>
    <t>состоянию на</t>
  </si>
  <si>
    <t>/_________</t>
  </si>
  <si>
    <t>/__________</t>
  </si>
  <si>
    <t>Хвощевская Т.В.</t>
  </si>
  <si>
    <t>(гр.7-гр.6)</t>
  </si>
  <si>
    <t xml:space="preserve">Приложение </t>
  </si>
  <si>
    <t>администрации города Югорска</t>
  </si>
  <si>
    <t xml:space="preserve"> Утвержденно по программе (план по программе)*</t>
  </si>
  <si>
    <t xml:space="preserve">  </t>
  </si>
  <si>
    <t>01 апреля</t>
  </si>
  <si>
    <t>к письму управления внутренней политики и общественных связей</t>
  </si>
  <si>
    <t>2019 г.</t>
  </si>
  <si>
    <t>Муниципальная программа города Югорска "Развитие гражданского общества, реализация государственной национальной политики и профилактика экстремизма"</t>
  </si>
  <si>
    <t>№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</si>
  <si>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</si>
  <si>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Фактическое значение  за отчетный период</t>
  </si>
  <si>
    <t>Результаты реализации муниципальной программы</t>
  </si>
  <si>
    <t>всего</t>
  </si>
  <si>
    <t>бюджет автономного округа</t>
  </si>
  <si>
    <t>иные источники финансирования</t>
  </si>
  <si>
    <t>1.1</t>
  </si>
  <si>
    <t>1.2.</t>
  </si>
  <si>
    <t>Итого по подпрограмме 1:</t>
  </si>
  <si>
    <t>в том числе по проектам, портфелям проектов (в том числе направленные на реализацию национальных и федеральных проектов Российской Федерации и ХМАО - Югры, муниципальных проектов, реализуемых в составе муниципальной программы)</t>
  </si>
  <si>
    <t>Подпрограмма I «Информационное сопровождение деятельности органов местного самоуправления»</t>
  </si>
  <si>
    <t>Подпрограмма II «Поддержка социально ориентированных некоммерческих организаций»</t>
  </si>
  <si>
    <t>2.1</t>
  </si>
  <si>
    <t>Итого по подпрограмме 2:</t>
  </si>
  <si>
    <t>Итого по подпрограмме 3:</t>
  </si>
  <si>
    <t>инвестиции в объекты муниципальной собственности</t>
  </si>
  <si>
    <t>Всего по муниципальной программе:</t>
  </si>
  <si>
    <t>В том числе:</t>
  </si>
  <si>
    <t>Проекты, портфели (в том числе направленные на реализацию национальных и федеральных проектов Российской Федерации и ХМАО - Югры, муниципальных проектов, реализуемых в составе муниципальной программы)</t>
  </si>
  <si>
    <t>в том числе инвестиции в объекты муниципальной собственности</t>
  </si>
  <si>
    <t>Прочие расходы</t>
  </si>
  <si>
    <t xml:space="preserve">Ответственный исполнитель </t>
  </si>
  <si>
    <t>Управление внутренней политики администрации г.Югорска</t>
  </si>
  <si>
    <t>Шибанов А.Н.</t>
  </si>
  <si>
    <t>5-00-73  (вн.174)</t>
  </si>
  <si>
    <t>Управление внутренней политики и общественных связей администрации города Югорска</t>
  </si>
  <si>
    <t xml:space="preserve">Освещение 
в средствах массовой информации деятельности органов местного самоуправления, социально-экономического развития города Югорска 
</t>
  </si>
  <si>
    <t xml:space="preserve">Управление внутренней политики 
и общественных связей администрации города Югорска
</t>
  </si>
  <si>
    <t xml:space="preserve">Мониторинг информационного сопровождения деятельности органов местного самоуправления, социально-экономического развития города Югорска </t>
  </si>
  <si>
    <t xml:space="preserve">Управление внутренней политики
и общественных связей администрации города Югорска
</t>
  </si>
  <si>
    <t xml:space="preserve">Организация 
и проведение конкурса среди некоммерческих организаций города Югорска с целью предоставления финансовой поддержки  для реализации программ (проектов) 
</t>
  </si>
  <si>
    <t>Подпрограмма III «Укрепление межнационального и межконфессионального согласия, поддержка культуры народов, проживающих на территории города Югорска, профилактика экстремизма»</t>
  </si>
  <si>
    <t>3.1</t>
  </si>
  <si>
    <t xml:space="preserve">Организация мероприятий
 по изучению культурного наследия народов России и мира в образовательных организациях города </t>
  </si>
  <si>
    <t>Управление образования администрации города Югорска</t>
  </si>
  <si>
    <t>3.2</t>
  </si>
  <si>
    <t xml:space="preserve">Развитие потенциала молодежи и его использование 
в интересах укрепления единства российской нации 
и профилактики экстремизма 
 </t>
  </si>
  <si>
    <t>Управление социальной политики администрации города Югорска</t>
  </si>
  <si>
    <t>3.3</t>
  </si>
  <si>
    <t xml:space="preserve">Организация мероприятий, направленных
 на укрепление межнационального мира и согласия, сохранение культуры проживающих
 в городе Югорске этносов 
 </t>
  </si>
  <si>
    <t>3.4</t>
  </si>
  <si>
    <t xml:space="preserve">Сохранение 
и популяризация самобытной казачьей культуры, обеспечение участия казачьего общества станица «Югорская» в воспитании идей национального единства и патриотизма
 </t>
  </si>
  <si>
    <t>3.5</t>
  </si>
  <si>
    <t xml:space="preserve">Организация спортивно-массовых мероприятий, способствующих укреплению межнациональной солидарности, в том числе социальной адаптации и интеграции мигрантов 
 </t>
  </si>
  <si>
    <t>3.6</t>
  </si>
  <si>
    <t xml:space="preserve">Организация просветительских мероприятий, информационное сопровождение  деятельности по реализации государственной национальной политики  
 </t>
  </si>
  <si>
    <t xml:space="preserve">Управление внутренней политики и общественных связей администрации города Югорска </t>
  </si>
  <si>
    <t>(соисполнитель 1)</t>
  </si>
  <si>
    <t>(соисполнитель 2)</t>
  </si>
  <si>
    <t>(соисполнитель 3)</t>
  </si>
  <si>
    <t>Соисполнитель 3</t>
  </si>
  <si>
    <t>Соисполнитель 2</t>
  </si>
  <si>
    <t>Соисполнитель 1</t>
  </si>
  <si>
    <t>Бобровская Н.И.</t>
  </si>
  <si>
    <t>Нестерова Н.Н.</t>
  </si>
  <si>
    <t>Ковзан А.В.</t>
  </si>
  <si>
    <t>Бурматов В.М.</t>
  </si>
  <si>
    <t>Самсоненко О.В.</t>
  </si>
  <si>
    <t>от ______ апреля 2019 № ____</t>
  </si>
  <si>
    <t>5-00-26 (вн. 126)</t>
  </si>
  <si>
    <t xml:space="preserve">  5-00-24 (вн. 198)</t>
  </si>
  <si>
    <t xml:space="preserve">Осуществлена подготовыка информационных материалов о деятельности администрации города Югорска  в объеме 478 минут, 4 спецрепортажа объемом 65 минут, размещено в эфире телеканала Югорск ТВ информационных материалов в объеме 558 минут. В сборнике муниципальных правовых актов опубликовано материалов  в объеме 132 газетных полос. В городской газете "Югорский вестник" опубликована информация о социально-экономическом развитии города, официальная информация в объеме 168 газетных полос </t>
  </si>
  <si>
    <t>Получено и отработано 69 сообщений-отчетов о публикациях в местных, регоинальных, федеральных СМИ материалов о деятельности  органов местного самоуправления города Югорска.</t>
  </si>
  <si>
    <t>Исполнение запланировано на II квартал 2019 года</t>
  </si>
  <si>
    <t>Исполнение запланировано на III квартал 2019 года</t>
  </si>
  <si>
    <t>Исполнение запланировано на IV квартал 2019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</si>
</sst>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172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wrapText="1"/>
    </xf>
    <xf numFmtId="172" fontId="0" fillId="33" borderId="0" xfId="0" applyNumberFormat="1" applyFill="1" applyAlignment="1">
      <alignment/>
    </xf>
    <xf numFmtId="172" fontId="50" fillId="0" borderId="12" xfId="0" applyNumberFormat="1" applyFont="1" applyFill="1" applyBorder="1" applyAlignment="1">
      <alignment horizontal="center" vertical="center" wrapText="1"/>
    </xf>
    <xf numFmtId="172" fontId="50" fillId="0" borderId="13" xfId="0" applyNumberFormat="1" applyFont="1" applyFill="1" applyBorder="1" applyAlignment="1">
      <alignment horizontal="center" vertical="center" wrapText="1"/>
    </xf>
    <xf numFmtId="172" fontId="50" fillId="0" borderId="14" xfId="0" applyNumberFormat="1" applyFont="1" applyFill="1" applyBorder="1" applyAlignment="1">
      <alignment horizontal="center" vertical="center" wrapText="1"/>
    </xf>
    <xf numFmtId="172" fontId="50" fillId="0" borderId="15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wrapText="1"/>
    </xf>
    <xf numFmtId="172" fontId="50" fillId="0" borderId="16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wrapText="1"/>
    </xf>
    <xf numFmtId="172" fontId="50" fillId="0" borderId="17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72" fontId="51" fillId="0" borderId="12" xfId="0" applyNumberFormat="1" applyFont="1" applyFill="1" applyBorder="1" applyAlignment="1">
      <alignment horizontal="center" vertical="center" wrapText="1"/>
    </xf>
    <xf numFmtId="172" fontId="51" fillId="0" borderId="11" xfId="0" applyNumberFormat="1" applyFont="1" applyFill="1" applyBorder="1" applyAlignment="1">
      <alignment horizontal="center" vertical="center" wrapText="1"/>
    </xf>
    <xf numFmtId="172" fontId="51" fillId="0" borderId="17" xfId="0" applyNumberFormat="1" applyFont="1" applyFill="1" applyBorder="1" applyAlignment="1">
      <alignment horizontal="center" vertical="center" wrapText="1"/>
    </xf>
    <xf numFmtId="172" fontId="51" fillId="0" borderId="14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wrapText="1"/>
    </xf>
    <xf numFmtId="173" fontId="50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wrapText="1"/>
    </xf>
    <xf numFmtId="0" fontId="5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right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top" wrapText="1"/>
    </xf>
    <xf numFmtId="172" fontId="51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top" wrapText="1"/>
    </xf>
    <xf numFmtId="172" fontId="53" fillId="0" borderId="0" xfId="0" applyNumberFormat="1" applyFont="1" applyAlignment="1">
      <alignment horizontal="center" wrapText="1"/>
    </xf>
    <xf numFmtId="172" fontId="53" fillId="0" borderId="0" xfId="0" applyNumberFormat="1" applyFont="1" applyAlignment="1">
      <alignment horizontal="right" wrapText="1"/>
    </xf>
    <xf numFmtId="0" fontId="54" fillId="0" borderId="10" xfId="0" applyFont="1" applyBorder="1" applyAlignment="1">
      <alignment horizontal="center" wrapText="1"/>
    </xf>
    <xf numFmtId="172" fontId="54" fillId="0" borderId="0" xfId="0" applyNumberFormat="1" applyFont="1" applyFill="1" applyAlignment="1">
      <alignment horizontal="left" wrapText="1"/>
    </xf>
    <xf numFmtId="172" fontId="50" fillId="0" borderId="0" xfId="0" applyNumberFormat="1" applyFont="1" applyFill="1" applyAlignment="1">
      <alignment horizontal="center" vertical="top" wrapText="1"/>
    </xf>
    <xf numFmtId="172" fontId="50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wrapText="1"/>
    </xf>
    <xf numFmtId="0" fontId="50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wrapText="1"/>
    </xf>
    <xf numFmtId="173" fontId="50" fillId="0" borderId="12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top" wrapText="1"/>
    </xf>
    <xf numFmtId="0" fontId="51" fillId="0" borderId="20" xfId="0" applyFont="1" applyFill="1" applyBorder="1" applyAlignment="1">
      <alignment horizontal="center" vertical="center" wrapText="1"/>
    </xf>
    <xf numFmtId="172" fontId="51" fillId="0" borderId="2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vertical="center" wrapText="1"/>
    </xf>
    <xf numFmtId="172" fontId="50" fillId="0" borderId="20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vertical="center" wrapText="1"/>
    </xf>
    <xf numFmtId="173" fontId="50" fillId="0" borderId="17" xfId="0" applyNumberFormat="1" applyFont="1" applyFill="1" applyBorder="1" applyAlignment="1">
      <alignment horizontal="center" vertical="center" wrapText="1"/>
    </xf>
    <xf numFmtId="173" fontId="50" fillId="0" borderId="16" xfId="0" applyNumberFormat="1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vertical="center" wrapText="1"/>
    </xf>
    <xf numFmtId="0" fontId="50" fillId="0" borderId="24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49" fontId="50" fillId="0" borderId="26" xfId="0" applyNumberFormat="1" applyFont="1" applyFill="1" applyBorder="1" applyAlignment="1">
      <alignment horizontal="center" vertical="center" wrapText="1"/>
    </xf>
    <xf numFmtId="49" fontId="50" fillId="0" borderId="19" xfId="0" applyNumberFormat="1" applyFont="1" applyFill="1" applyBorder="1" applyAlignment="1">
      <alignment horizontal="center" vertical="center" wrapText="1"/>
    </xf>
    <xf numFmtId="49" fontId="50" fillId="0" borderId="27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21" xfId="0" applyFont="1" applyFill="1" applyBorder="1" applyAlignment="1">
      <alignment horizontal="center" vertical="top" wrapText="1"/>
    </xf>
    <xf numFmtId="0" fontId="50" fillId="0" borderId="28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49" fontId="50" fillId="0" borderId="29" xfId="0" applyNumberFormat="1" applyFont="1" applyFill="1" applyBorder="1" applyAlignment="1">
      <alignment horizontal="center" vertical="center" wrapText="1"/>
    </xf>
    <xf numFmtId="49" fontId="50" fillId="0" borderId="30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left" vertical="center" wrapText="1"/>
    </xf>
    <xf numFmtId="0" fontId="50" fillId="0" borderId="33" xfId="0" applyFont="1" applyFill="1" applyBorder="1" applyAlignment="1">
      <alignment horizontal="left" vertical="center" wrapText="1"/>
    </xf>
    <xf numFmtId="0" fontId="50" fillId="0" borderId="34" xfId="0" applyFont="1" applyFill="1" applyBorder="1" applyAlignment="1">
      <alignment horizontal="left" vertical="center" wrapText="1"/>
    </xf>
    <xf numFmtId="0" fontId="50" fillId="0" borderId="35" xfId="0" applyFont="1" applyFill="1" applyBorder="1" applyAlignment="1">
      <alignment horizontal="left" vertical="center" wrapText="1"/>
    </xf>
    <xf numFmtId="0" fontId="50" fillId="0" borderId="36" xfId="0" applyFont="1" applyFill="1" applyBorder="1" applyAlignment="1">
      <alignment horizontal="left" vertical="center" wrapText="1"/>
    </xf>
    <xf numFmtId="0" fontId="50" fillId="0" borderId="37" xfId="0" applyFont="1" applyFill="1" applyBorder="1" applyAlignment="1">
      <alignment horizontal="left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0" fillId="0" borderId="40" xfId="0" applyFont="1" applyFill="1" applyBorder="1" applyAlignment="1">
      <alignment vertical="center" wrapText="1"/>
    </xf>
    <xf numFmtId="0" fontId="50" fillId="0" borderId="23" xfId="0" applyFont="1" applyFill="1" applyBorder="1" applyAlignment="1">
      <alignment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41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27" xfId="0" applyFont="1" applyFill="1" applyBorder="1" applyAlignment="1">
      <alignment horizontal="left" vertical="center" wrapText="1"/>
    </xf>
    <xf numFmtId="0" fontId="56" fillId="0" borderId="17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0" fillId="0" borderId="42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31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27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59" fillId="0" borderId="19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31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6" xfId="0" applyNumberFormat="1" applyFont="1" applyFill="1" applyBorder="1" applyAlignment="1">
      <alignment horizontal="center" vertical="center" wrapText="1"/>
    </xf>
    <xf numFmtId="0" fontId="50" fillId="0" borderId="19" xfId="0" applyNumberFormat="1" applyFont="1" applyFill="1" applyBorder="1" applyAlignment="1">
      <alignment horizontal="center" vertical="center" wrapText="1"/>
    </xf>
    <xf numFmtId="0" fontId="50" fillId="0" borderId="31" xfId="0" applyNumberFormat="1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6" fillId="0" borderId="3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44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40" fillId="0" borderId="47" xfId="0" applyFont="1" applyFill="1" applyBorder="1" applyAlignment="1">
      <alignment horizontal="center" vertical="center" wrapText="1"/>
    </xf>
    <xf numFmtId="0" fontId="40" fillId="0" borderId="48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0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53" fillId="0" borderId="0" xfId="0" applyFont="1" applyAlignment="1">
      <alignment horizontal="right" wrapText="1"/>
    </xf>
    <xf numFmtId="0" fontId="53" fillId="0" borderId="0" xfId="0" applyFont="1" applyBorder="1" applyAlignment="1">
      <alignment horizontal="left" wrapText="1"/>
    </xf>
    <xf numFmtId="0" fontId="5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42" xfId="0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172" fontId="50" fillId="0" borderId="0" xfId="0" applyNumberFormat="1" applyFont="1" applyAlignment="1">
      <alignment horizontal="right" vertical="top" wrapText="1"/>
    </xf>
    <xf numFmtId="172" fontId="5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right" wrapText="1"/>
    </xf>
    <xf numFmtId="0" fontId="53" fillId="0" borderId="0" xfId="0" applyFont="1" applyAlignment="1">
      <alignment horizontal="left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6"/>
  <sheetViews>
    <sheetView tabSelected="1" zoomScaleSheetLayoutView="100" zoomScalePageLayoutView="0" workbookViewId="0" topLeftCell="A83">
      <selection activeCell="I91" sqref="I91"/>
    </sheetView>
  </sheetViews>
  <sheetFormatPr defaultColWidth="9.140625" defaultRowHeight="15"/>
  <cols>
    <col min="1" max="1" width="4.00390625" style="0" customWidth="1"/>
    <col min="2" max="2" width="4.8515625" style="0" customWidth="1"/>
    <col min="3" max="3" width="19.140625" style="0" customWidth="1"/>
    <col min="4" max="4" width="18.421875" style="0" customWidth="1"/>
    <col min="5" max="5" width="18.00390625" style="0" customWidth="1"/>
    <col min="6" max="6" width="16.28125" style="25" customWidth="1"/>
    <col min="7" max="7" width="12.57421875" style="0" customWidth="1"/>
    <col min="8" max="8" width="11.8515625" style="25" customWidth="1"/>
    <col min="9" max="9" width="10.8515625" style="0" customWidth="1"/>
    <col min="10" max="10" width="14.57421875" style="0" customWidth="1"/>
    <col min="11" max="11" width="29.421875" style="25" customWidth="1"/>
    <col min="12" max="12" width="9.140625" style="0" hidden="1" customWidth="1"/>
    <col min="13" max="13" width="9.8515625" style="0" bestFit="1" customWidth="1"/>
  </cols>
  <sheetData>
    <row r="1" spans="10:11" ht="15">
      <c r="J1" s="31"/>
      <c r="K1" s="29" t="s">
        <v>23</v>
      </c>
    </row>
    <row r="2" spans="10:11" ht="30" customHeight="1">
      <c r="J2" s="199" t="s">
        <v>28</v>
      </c>
      <c r="K2" s="200"/>
    </row>
    <row r="3" spans="10:12" ht="15">
      <c r="J3" s="32"/>
      <c r="K3" s="199" t="s">
        <v>24</v>
      </c>
      <c r="L3" s="200"/>
    </row>
    <row r="4" spans="10:11" ht="15">
      <c r="J4" s="201" t="s">
        <v>90</v>
      </c>
      <c r="K4" s="202"/>
    </row>
    <row r="6" spans="2:11" ht="15.75">
      <c r="B6" s="203" t="s">
        <v>15</v>
      </c>
      <c r="C6" s="203"/>
      <c r="D6" s="203"/>
      <c r="E6" s="203"/>
      <c r="F6" s="203"/>
      <c r="G6" s="203"/>
      <c r="H6" s="203"/>
      <c r="I6" s="203"/>
      <c r="J6" s="203"/>
      <c r="K6" s="203"/>
    </row>
    <row r="7" spans="2:11" ht="15.75">
      <c r="B7" s="203" t="s">
        <v>16</v>
      </c>
      <c r="C7" s="203"/>
      <c r="D7" s="203"/>
      <c r="E7" s="203"/>
      <c r="F7" s="203"/>
      <c r="G7" s="203"/>
      <c r="H7" s="203"/>
      <c r="I7" s="203"/>
      <c r="J7" s="203"/>
      <c r="K7" s="203"/>
    </row>
    <row r="8" spans="2:11" ht="15.75">
      <c r="B8" s="1"/>
      <c r="C8" s="1"/>
      <c r="D8" s="1"/>
      <c r="E8" s="2" t="s">
        <v>17</v>
      </c>
      <c r="F8" s="26" t="s">
        <v>18</v>
      </c>
      <c r="G8" s="3" t="s">
        <v>27</v>
      </c>
      <c r="H8" s="28" t="s">
        <v>29</v>
      </c>
      <c r="I8" s="1"/>
      <c r="J8" s="1"/>
      <c r="K8" s="30"/>
    </row>
    <row r="9" spans="2:11" ht="15" customHeight="1">
      <c r="B9" s="204"/>
      <c r="C9" s="204"/>
      <c r="D9" s="204"/>
      <c r="E9" s="204"/>
      <c r="F9" s="204"/>
      <c r="G9" s="204"/>
      <c r="H9" s="204"/>
      <c r="I9" s="188"/>
      <c r="J9" s="188"/>
      <c r="K9" s="27"/>
    </row>
    <row r="10" spans="2:11" ht="30" customHeight="1">
      <c r="B10" s="205" t="s">
        <v>30</v>
      </c>
      <c r="C10" s="205"/>
      <c r="D10" s="205"/>
      <c r="E10" s="205"/>
      <c r="F10" s="206"/>
      <c r="G10" s="207"/>
      <c r="H10" s="208"/>
      <c r="I10" s="208"/>
      <c r="J10" s="208"/>
      <c r="K10" s="208"/>
    </row>
    <row r="11" spans="2:11" ht="15" customHeight="1">
      <c r="B11" s="187"/>
      <c r="C11" s="188"/>
      <c r="D11" s="188"/>
      <c r="E11" s="188"/>
      <c r="F11" s="188"/>
      <c r="G11" s="31"/>
      <c r="H11" s="27"/>
      <c r="I11" s="31"/>
      <c r="J11" s="31"/>
      <c r="K11" s="27"/>
    </row>
    <row r="12" spans="2:11" ht="19.5" customHeight="1">
      <c r="B12" s="189" t="s">
        <v>57</v>
      </c>
      <c r="C12" s="190"/>
      <c r="D12" s="190"/>
      <c r="E12" s="190"/>
      <c r="F12" s="191"/>
      <c r="G12" s="191"/>
      <c r="H12" s="191"/>
      <c r="I12" s="191"/>
      <c r="J12" s="191"/>
      <c r="K12" s="191"/>
    </row>
    <row r="13" spans="2:11" ht="18" customHeight="1">
      <c r="B13" s="192" t="s">
        <v>10</v>
      </c>
      <c r="C13" s="192"/>
      <c r="D13" s="192"/>
      <c r="E13" s="192"/>
      <c r="F13" s="193"/>
      <c r="G13" s="193"/>
      <c r="H13" s="193"/>
      <c r="I13" s="193"/>
      <c r="J13" s="193"/>
      <c r="K13" s="193"/>
    </row>
    <row r="14" spans="2:11" ht="18" customHeight="1" thickBot="1">
      <c r="B14" s="67"/>
      <c r="C14" s="67"/>
      <c r="D14" s="67"/>
      <c r="E14" s="67"/>
      <c r="F14" s="70"/>
      <c r="G14" s="70"/>
      <c r="H14" s="70"/>
      <c r="I14" s="70"/>
      <c r="J14" s="70"/>
      <c r="K14" s="70"/>
    </row>
    <row r="15" spans="2:11" ht="33" customHeight="1">
      <c r="B15" s="194" t="s">
        <v>31</v>
      </c>
      <c r="C15" s="80" t="s">
        <v>32</v>
      </c>
      <c r="D15" s="80" t="s">
        <v>2</v>
      </c>
      <c r="E15" s="80" t="s">
        <v>0</v>
      </c>
      <c r="F15" s="80" t="s">
        <v>25</v>
      </c>
      <c r="G15" s="80" t="s">
        <v>3</v>
      </c>
      <c r="H15" s="80" t="s">
        <v>33</v>
      </c>
      <c r="I15" s="179" t="s">
        <v>7</v>
      </c>
      <c r="J15" s="180"/>
      <c r="K15" s="181" t="s">
        <v>34</v>
      </c>
    </row>
    <row r="16" spans="2:11" ht="39" customHeight="1">
      <c r="B16" s="195"/>
      <c r="C16" s="177"/>
      <c r="D16" s="177"/>
      <c r="E16" s="177"/>
      <c r="F16" s="177"/>
      <c r="G16" s="177"/>
      <c r="H16" s="177"/>
      <c r="I16" s="34" t="s">
        <v>4</v>
      </c>
      <c r="J16" s="34" t="s">
        <v>6</v>
      </c>
      <c r="K16" s="182"/>
    </row>
    <row r="17" spans="2:11" ht="33.75" customHeight="1">
      <c r="B17" s="196"/>
      <c r="C17" s="178"/>
      <c r="D17" s="178"/>
      <c r="E17" s="178"/>
      <c r="F17" s="178"/>
      <c r="G17" s="178"/>
      <c r="H17" s="178"/>
      <c r="I17" s="34" t="s">
        <v>22</v>
      </c>
      <c r="J17" s="34" t="s">
        <v>5</v>
      </c>
      <c r="K17" s="183"/>
    </row>
    <row r="18" spans="2:11" ht="18" customHeight="1">
      <c r="B18" s="33">
        <v>1</v>
      </c>
      <c r="C18" s="34">
        <v>2</v>
      </c>
      <c r="D18" s="34">
        <v>3</v>
      </c>
      <c r="E18" s="34">
        <v>4</v>
      </c>
      <c r="F18" s="34">
        <v>5</v>
      </c>
      <c r="G18" s="34">
        <v>6</v>
      </c>
      <c r="H18" s="34">
        <v>7</v>
      </c>
      <c r="I18" s="34">
        <v>8</v>
      </c>
      <c r="J18" s="34">
        <v>9</v>
      </c>
      <c r="K18" s="24">
        <v>10</v>
      </c>
    </row>
    <row r="19" spans="2:11" ht="18" customHeight="1" thickBot="1">
      <c r="B19" s="184" t="s">
        <v>42</v>
      </c>
      <c r="C19" s="185"/>
      <c r="D19" s="185"/>
      <c r="E19" s="185"/>
      <c r="F19" s="185"/>
      <c r="G19" s="185"/>
      <c r="H19" s="185"/>
      <c r="I19" s="185"/>
      <c r="J19" s="185"/>
      <c r="K19" s="186"/>
    </row>
    <row r="20" spans="2:11" ht="41.25" customHeight="1">
      <c r="B20" s="93" t="s">
        <v>38</v>
      </c>
      <c r="C20" s="80" t="s">
        <v>58</v>
      </c>
      <c r="D20" s="80" t="s">
        <v>59</v>
      </c>
      <c r="E20" s="54" t="s">
        <v>35</v>
      </c>
      <c r="F20" s="7">
        <f>SUM(F21:F24)</f>
        <v>20514</v>
      </c>
      <c r="G20" s="7">
        <f>SUM(G21:G24)</f>
        <v>20514</v>
      </c>
      <c r="H20" s="7">
        <f>SUM(H21:H24)</f>
        <v>6556.89285</v>
      </c>
      <c r="I20" s="7">
        <f>SUM(I21:I24)</f>
        <v>-13957.10715</v>
      </c>
      <c r="J20" s="7">
        <f>H20/G20*100</f>
        <v>31.963014770400704</v>
      </c>
      <c r="K20" s="82" t="s">
        <v>93</v>
      </c>
    </row>
    <row r="21" spans="2:11" ht="36.75" customHeight="1">
      <c r="B21" s="94"/>
      <c r="C21" s="81"/>
      <c r="D21" s="81"/>
      <c r="E21" s="52" t="s">
        <v>8</v>
      </c>
      <c r="F21" s="4">
        <v>0</v>
      </c>
      <c r="G21" s="4">
        <v>0</v>
      </c>
      <c r="H21" s="4">
        <v>0</v>
      </c>
      <c r="I21" s="4">
        <f>H21-G21</f>
        <v>0</v>
      </c>
      <c r="J21" s="10">
        <v>0</v>
      </c>
      <c r="K21" s="83"/>
    </row>
    <row r="22" spans="2:11" ht="36.75" customHeight="1">
      <c r="B22" s="94"/>
      <c r="C22" s="81"/>
      <c r="D22" s="81"/>
      <c r="E22" s="52" t="s">
        <v>36</v>
      </c>
      <c r="F22" s="4">
        <v>0</v>
      </c>
      <c r="G22" s="4">
        <v>0</v>
      </c>
      <c r="H22" s="4">
        <v>0</v>
      </c>
      <c r="I22" s="4">
        <f>H22-G22</f>
        <v>0</v>
      </c>
      <c r="J22" s="10">
        <v>0</v>
      </c>
      <c r="K22" s="83"/>
    </row>
    <row r="23" spans="2:11" ht="36.75" customHeight="1">
      <c r="B23" s="94"/>
      <c r="C23" s="81"/>
      <c r="D23" s="81"/>
      <c r="E23" s="11" t="s">
        <v>9</v>
      </c>
      <c r="F23" s="12">
        <v>20514</v>
      </c>
      <c r="G23" s="12">
        <v>20514</v>
      </c>
      <c r="H23" s="12">
        <f>4500+2056.89285</f>
        <v>6556.89285</v>
      </c>
      <c r="I23" s="4">
        <f>H23-G23</f>
        <v>-13957.10715</v>
      </c>
      <c r="J23" s="10">
        <f>H23/G23*100</f>
        <v>31.963014770400704</v>
      </c>
      <c r="K23" s="83"/>
    </row>
    <row r="24" spans="2:11" ht="40.5" customHeight="1" thickBot="1">
      <c r="B24" s="94"/>
      <c r="C24" s="169"/>
      <c r="D24" s="81"/>
      <c r="E24" s="63" t="s">
        <v>37</v>
      </c>
      <c r="F24" s="12">
        <v>0</v>
      </c>
      <c r="G24" s="12">
        <v>0</v>
      </c>
      <c r="H24" s="12">
        <v>0</v>
      </c>
      <c r="I24" s="4">
        <f>H24-G24</f>
        <v>0</v>
      </c>
      <c r="J24" s="10">
        <v>0</v>
      </c>
      <c r="K24" s="83"/>
    </row>
    <row r="25" spans="2:11" ht="31.5" customHeight="1">
      <c r="B25" s="170" t="s">
        <v>39</v>
      </c>
      <c r="C25" s="90" t="s">
        <v>60</v>
      </c>
      <c r="D25" s="90" t="s">
        <v>61</v>
      </c>
      <c r="E25" s="54" t="s">
        <v>35</v>
      </c>
      <c r="F25" s="7">
        <f>SUM(F26:F29)</f>
        <v>186</v>
      </c>
      <c r="G25" s="7">
        <f>SUM(G26:G29)</f>
        <v>186</v>
      </c>
      <c r="H25" s="7">
        <f>SUM(H26:H29)</f>
        <v>30</v>
      </c>
      <c r="I25" s="7">
        <f>SUM(I26:I29)</f>
        <v>-156</v>
      </c>
      <c r="J25" s="7">
        <f>H25/G25*100</f>
        <v>16.129032258064516</v>
      </c>
      <c r="K25" s="174" t="s">
        <v>94</v>
      </c>
    </row>
    <row r="26" spans="2:11" ht="30.75" customHeight="1">
      <c r="B26" s="171"/>
      <c r="C26" s="91"/>
      <c r="D26" s="91"/>
      <c r="E26" s="52" t="s">
        <v>8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175"/>
    </row>
    <row r="27" spans="2:11" ht="33.75" customHeight="1">
      <c r="B27" s="171"/>
      <c r="C27" s="91"/>
      <c r="D27" s="91"/>
      <c r="E27" s="52" t="s">
        <v>36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175"/>
    </row>
    <row r="28" spans="2:11" ht="28.5" customHeight="1">
      <c r="B28" s="171"/>
      <c r="C28" s="91"/>
      <c r="D28" s="91"/>
      <c r="E28" s="5" t="s">
        <v>9</v>
      </c>
      <c r="F28" s="4">
        <v>186</v>
      </c>
      <c r="G28" s="4">
        <v>186</v>
      </c>
      <c r="H28" s="4">
        <v>30</v>
      </c>
      <c r="I28" s="4">
        <f>H28-G28</f>
        <v>-156</v>
      </c>
      <c r="J28" s="4">
        <f>H28/G28*100</f>
        <v>16.129032258064516</v>
      </c>
      <c r="K28" s="175"/>
    </row>
    <row r="29" spans="2:11" ht="27" thickBot="1">
      <c r="B29" s="172"/>
      <c r="C29" s="173"/>
      <c r="D29" s="173"/>
      <c r="E29" s="63" t="s">
        <v>37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76"/>
    </row>
    <row r="30" spans="2:11" ht="25.5" customHeight="1">
      <c r="B30" s="98"/>
      <c r="C30" s="95" t="s">
        <v>40</v>
      </c>
      <c r="D30" s="90"/>
      <c r="E30" s="15" t="s">
        <v>35</v>
      </c>
      <c r="F30" s="16">
        <f>SUM(F31:F34)</f>
        <v>20700</v>
      </c>
      <c r="G30" s="16">
        <f>SUM(G31:G34)</f>
        <v>20700</v>
      </c>
      <c r="H30" s="16">
        <f>SUM(H31:H34)</f>
        <v>6586.89285</v>
      </c>
      <c r="I30" s="16">
        <f>SUM(I31:I34)</f>
        <v>-14113.10715</v>
      </c>
      <c r="J30" s="16">
        <f>H30/G30*100</f>
        <v>31.8207384057971</v>
      </c>
      <c r="K30" s="111"/>
    </row>
    <row r="31" spans="2:11" ht="37.5" customHeight="1">
      <c r="B31" s="99"/>
      <c r="C31" s="96"/>
      <c r="D31" s="91"/>
      <c r="E31" s="53" t="s">
        <v>8</v>
      </c>
      <c r="F31" s="17">
        <f>F26+F21</f>
        <v>0</v>
      </c>
      <c r="G31" s="17">
        <f>G26+G21</f>
        <v>0</v>
      </c>
      <c r="H31" s="17">
        <f>H26+H21</f>
        <v>0</v>
      </c>
      <c r="I31" s="17">
        <f>I26+I21</f>
        <v>0</v>
      </c>
      <c r="J31" s="17">
        <f>J26+J21</f>
        <v>0</v>
      </c>
      <c r="K31" s="112"/>
    </row>
    <row r="32" spans="2:11" ht="26.25" customHeight="1">
      <c r="B32" s="99"/>
      <c r="C32" s="96"/>
      <c r="D32" s="91"/>
      <c r="E32" s="53" t="s">
        <v>36</v>
      </c>
      <c r="F32" s="17">
        <f aca="true" t="shared" si="0" ref="F32:J34">F27+F22</f>
        <v>0</v>
      </c>
      <c r="G32" s="17">
        <f t="shared" si="0"/>
        <v>0</v>
      </c>
      <c r="H32" s="17">
        <f t="shared" si="0"/>
        <v>0</v>
      </c>
      <c r="I32" s="17">
        <f t="shared" si="0"/>
        <v>0</v>
      </c>
      <c r="J32" s="17">
        <f t="shared" si="0"/>
        <v>0</v>
      </c>
      <c r="K32" s="112"/>
    </row>
    <row r="33" spans="2:11" ht="27.75" customHeight="1">
      <c r="B33" s="99"/>
      <c r="C33" s="96"/>
      <c r="D33" s="91"/>
      <c r="E33" s="23" t="s">
        <v>9</v>
      </c>
      <c r="F33" s="17">
        <f t="shared" si="0"/>
        <v>20700</v>
      </c>
      <c r="G33" s="17">
        <f t="shared" si="0"/>
        <v>20700</v>
      </c>
      <c r="H33" s="17">
        <f>H23+H28</f>
        <v>6586.89285</v>
      </c>
      <c r="I33" s="17">
        <f>H33-G33</f>
        <v>-14113.10715</v>
      </c>
      <c r="J33" s="17">
        <f>H33/G33*100</f>
        <v>31.8207384057971</v>
      </c>
      <c r="K33" s="112"/>
    </row>
    <row r="34" spans="2:11" ht="33" customHeight="1" thickBot="1">
      <c r="B34" s="100"/>
      <c r="C34" s="97"/>
      <c r="D34" s="173"/>
      <c r="E34" s="65" t="s">
        <v>37</v>
      </c>
      <c r="F34" s="17">
        <f t="shared" si="0"/>
        <v>0</v>
      </c>
      <c r="G34" s="17">
        <f t="shared" si="0"/>
        <v>0</v>
      </c>
      <c r="H34" s="17">
        <f t="shared" si="0"/>
        <v>0</v>
      </c>
      <c r="I34" s="17">
        <f t="shared" si="0"/>
        <v>0</v>
      </c>
      <c r="J34" s="17">
        <f t="shared" si="0"/>
        <v>0</v>
      </c>
      <c r="K34" s="163"/>
    </row>
    <row r="35" spans="2:11" ht="28.5" customHeight="1">
      <c r="B35" s="98"/>
      <c r="C35" s="102" t="s">
        <v>41</v>
      </c>
      <c r="D35" s="95"/>
      <c r="E35" s="60" t="s">
        <v>35</v>
      </c>
      <c r="F35" s="16">
        <f>SUM(F36:F39)</f>
        <v>0</v>
      </c>
      <c r="G35" s="16">
        <f>SUM(G36:G39)</f>
        <v>0</v>
      </c>
      <c r="H35" s="16">
        <f>SUM(H36:H39)</f>
        <v>0</v>
      </c>
      <c r="I35" s="16">
        <f>SUM(I36:I39)</f>
        <v>0</v>
      </c>
      <c r="J35" s="16">
        <f>SUM(J36:J39)</f>
        <v>0</v>
      </c>
      <c r="K35" s="111"/>
    </row>
    <row r="36" spans="2:11" ht="28.5" customHeight="1">
      <c r="B36" s="99"/>
      <c r="C36" s="103"/>
      <c r="D36" s="96"/>
      <c r="E36" s="59" t="s">
        <v>8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12"/>
    </row>
    <row r="37" spans="2:11" ht="36.75" customHeight="1">
      <c r="B37" s="99"/>
      <c r="C37" s="103"/>
      <c r="D37" s="96"/>
      <c r="E37" s="59" t="s">
        <v>36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12"/>
    </row>
    <row r="38" spans="2:11" ht="33.75" customHeight="1">
      <c r="B38" s="99"/>
      <c r="C38" s="103"/>
      <c r="D38" s="96"/>
      <c r="E38" s="5" t="s">
        <v>9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12"/>
    </row>
    <row r="39" spans="2:11" ht="45" customHeight="1" thickBot="1">
      <c r="B39" s="101"/>
      <c r="C39" s="104"/>
      <c r="D39" s="164"/>
      <c r="E39" s="13" t="s">
        <v>37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13"/>
    </row>
    <row r="40" spans="2:11" ht="18" customHeight="1" thickBot="1">
      <c r="B40" s="184" t="s">
        <v>43</v>
      </c>
      <c r="C40" s="185"/>
      <c r="D40" s="185"/>
      <c r="E40" s="185"/>
      <c r="F40" s="185"/>
      <c r="G40" s="185"/>
      <c r="H40" s="185"/>
      <c r="I40" s="185"/>
      <c r="J40" s="185"/>
      <c r="K40" s="186"/>
    </row>
    <row r="41" spans="2:11" ht="30.75" customHeight="1">
      <c r="B41" s="93" t="s">
        <v>44</v>
      </c>
      <c r="C41" s="80" t="s">
        <v>62</v>
      </c>
      <c r="D41" s="80" t="s">
        <v>59</v>
      </c>
      <c r="E41" s="60" t="s">
        <v>35</v>
      </c>
      <c r="F41" s="7">
        <f>SUM(F42:F45)</f>
        <v>200</v>
      </c>
      <c r="G41" s="7">
        <f>SUM(G42:G45)</f>
        <v>200</v>
      </c>
      <c r="H41" s="7">
        <f>SUM(H42:H45)</f>
        <v>0</v>
      </c>
      <c r="I41" s="8">
        <f>SUM(I42:I45)</f>
        <v>-200</v>
      </c>
      <c r="J41" s="9">
        <f>H41/G41*100</f>
        <v>0</v>
      </c>
      <c r="K41" s="82" t="s">
        <v>95</v>
      </c>
    </row>
    <row r="42" spans="2:11" ht="42.75" customHeight="1">
      <c r="B42" s="94"/>
      <c r="C42" s="81"/>
      <c r="D42" s="81"/>
      <c r="E42" s="59" t="s">
        <v>8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83"/>
    </row>
    <row r="43" spans="2:11" ht="29.25" customHeight="1">
      <c r="B43" s="94"/>
      <c r="C43" s="81"/>
      <c r="D43" s="81"/>
      <c r="E43" s="59" t="s">
        <v>36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83"/>
    </row>
    <row r="44" spans="2:11" ht="26.25" customHeight="1">
      <c r="B44" s="94"/>
      <c r="C44" s="81"/>
      <c r="D44" s="81"/>
      <c r="E44" s="11" t="s">
        <v>9</v>
      </c>
      <c r="F44" s="12">
        <v>200</v>
      </c>
      <c r="G44" s="12">
        <v>200</v>
      </c>
      <c r="H44" s="12">
        <v>0</v>
      </c>
      <c r="I44" s="4">
        <f>H44-G44</f>
        <v>-200</v>
      </c>
      <c r="J44" s="10">
        <f>H44/G44*100</f>
        <v>0</v>
      </c>
      <c r="K44" s="83"/>
    </row>
    <row r="45" spans="2:11" ht="33.75" customHeight="1" thickBot="1">
      <c r="B45" s="94"/>
      <c r="C45" s="81"/>
      <c r="D45" s="81"/>
      <c r="E45" s="63" t="s">
        <v>37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83"/>
    </row>
    <row r="46" spans="2:11" ht="17.25" customHeight="1">
      <c r="B46" s="98"/>
      <c r="C46" s="95" t="s">
        <v>45</v>
      </c>
      <c r="D46" s="95"/>
      <c r="E46" s="15" t="s">
        <v>35</v>
      </c>
      <c r="F46" s="16">
        <f>F41</f>
        <v>200</v>
      </c>
      <c r="G46" s="16">
        <f>G41</f>
        <v>200</v>
      </c>
      <c r="H46" s="16">
        <f>H41</f>
        <v>0</v>
      </c>
      <c r="I46" s="16">
        <f>I41</f>
        <v>-200</v>
      </c>
      <c r="J46" s="16">
        <f>J41</f>
        <v>0</v>
      </c>
      <c r="K46" s="111"/>
    </row>
    <row r="47" spans="2:11" ht="27.75" customHeight="1">
      <c r="B47" s="99"/>
      <c r="C47" s="96"/>
      <c r="D47" s="96"/>
      <c r="E47" s="62" t="s">
        <v>8</v>
      </c>
      <c r="F47" s="17">
        <f aca="true" t="shared" si="1" ref="F47:J50">F42</f>
        <v>0</v>
      </c>
      <c r="G47" s="17">
        <f t="shared" si="1"/>
        <v>0</v>
      </c>
      <c r="H47" s="17">
        <f t="shared" si="1"/>
        <v>0</v>
      </c>
      <c r="I47" s="17">
        <f t="shared" si="1"/>
        <v>0</v>
      </c>
      <c r="J47" s="17">
        <f t="shared" si="1"/>
        <v>0</v>
      </c>
      <c r="K47" s="112"/>
    </row>
    <row r="48" spans="2:11" ht="26.25" customHeight="1">
      <c r="B48" s="99"/>
      <c r="C48" s="96"/>
      <c r="D48" s="96"/>
      <c r="E48" s="62" t="s">
        <v>36</v>
      </c>
      <c r="F48" s="17">
        <f t="shared" si="1"/>
        <v>0</v>
      </c>
      <c r="G48" s="17">
        <f t="shared" si="1"/>
        <v>0</v>
      </c>
      <c r="H48" s="17">
        <f t="shared" si="1"/>
        <v>0</v>
      </c>
      <c r="I48" s="17">
        <f t="shared" si="1"/>
        <v>0</v>
      </c>
      <c r="J48" s="17">
        <f t="shared" si="1"/>
        <v>0</v>
      </c>
      <c r="K48" s="112"/>
    </row>
    <row r="49" spans="2:11" ht="27.75" customHeight="1">
      <c r="B49" s="99"/>
      <c r="C49" s="96"/>
      <c r="D49" s="96"/>
      <c r="E49" s="23" t="s">
        <v>9</v>
      </c>
      <c r="F49" s="17">
        <f t="shared" si="1"/>
        <v>200</v>
      </c>
      <c r="G49" s="17">
        <f t="shared" si="1"/>
        <v>200</v>
      </c>
      <c r="H49" s="17">
        <f t="shared" si="1"/>
        <v>0</v>
      </c>
      <c r="I49" s="17">
        <f t="shared" si="1"/>
        <v>-200</v>
      </c>
      <c r="J49" s="17">
        <f t="shared" si="1"/>
        <v>0</v>
      </c>
      <c r="K49" s="112"/>
    </row>
    <row r="50" spans="2:11" ht="25.5" customHeight="1" thickBot="1">
      <c r="B50" s="101"/>
      <c r="C50" s="164"/>
      <c r="D50" s="164"/>
      <c r="E50" s="20" t="s">
        <v>37</v>
      </c>
      <c r="F50" s="18">
        <f t="shared" si="1"/>
        <v>0</v>
      </c>
      <c r="G50" s="18">
        <f t="shared" si="1"/>
        <v>0</v>
      </c>
      <c r="H50" s="18">
        <f t="shared" si="1"/>
        <v>0</v>
      </c>
      <c r="I50" s="18">
        <f t="shared" si="1"/>
        <v>0</v>
      </c>
      <c r="J50" s="18">
        <f t="shared" si="1"/>
        <v>0</v>
      </c>
      <c r="K50" s="113"/>
    </row>
    <row r="51" spans="2:11" ht="26.25" customHeight="1">
      <c r="B51" s="209"/>
      <c r="C51" s="165" t="s">
        <v>41</v>
      </c>
      <c r="D51" s="167"/>
      <c r="E51" s="68" t="s">
        <v>35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168"/>
    </row>
    <row r="52" spans="2:11" ht="29.25" customHeight="1">
      <c r="B52" s="99"/>
      <c r="C52" s="103"/>
      <c r="D52" s="96"/>
      <c r="E52" s="62" t="s">
        <v>8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112"/>
    </row>
    <row r="53" spans="2:11" ht="36.75" customHeight="1">
      <c r="B53" s="99"/>
      <c r="C53" s="103"/>
      <c r="D53" s="96"/>
      <c r="E53" s="62" t="s">
        <v>36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112"/>
    </row>
    <row r="54" spans="2:11" ht="25.5" customHeight="1">
      <c r="B54" s="99"/>
      <c r="C54" s="103"/>
      <c r="D54" s="96"/>
      <c r="E54" s="23" t="s">
        <v>9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112"/>
    </row>
    <row r="55" spans="2:11" ht="45" customHeight="1" thickBot="1">
      <c r="B55" s="101"/>
      <c r="C55" s="104"/>
      <c r="D55" s="164"/>
      <c r="E55" s="20" t="s">
        <v>37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113"/>
    </row>
    <row r="56" spans="2:11" ht="34.5" customHeight="1" thickBot="1">
      <c r="B56" s="184" t="s">
        <v>63</v>
      </c>
      <c r="C56" s="185"/>
      <c r="D56" s="185"/>
      <c r="E56" s="185"/>
      <c r="F56" s="185"/>
      <c r="G56" s="185"/>
      <c r="H56" s="185"/>
      <c r="I56" s="185"/>
      <c r="J56" s="185"/>
      <c r="K56" s="186"/>
    </row>
    <row r="57" spans="2:11" ht="27.75" customHeight="1">
      <c r="B57" s="93" t="s">
        <v>64</v>
      </c>
      <c r="C57" s="80" t="s">
        <v>65</v>
      </c>
      <c r="D57" s="80" t="s">
        <v>66</v>
      </c>
      <c r="E57" s="60" t="s">
        <v>35</v>
      </c>
      <c r="F57" s="7">
        <f>SUM(F58:F61)</f>
        <v>40</v>
      </c>
      <c r="G57" s="7">
        <f>SUM(G58:G61)</f>
        <v>40</v>
      </c>
      <c r="H57" s="7">
        <f>SUM(H58:H61)</f>
        <v>0</v>
      </c>
      <c r="I57" s="8">
        <f>H57-G57</f>
        <v>-40</v>
      </c>
      <c r="J57" s="9">
        <f>H57/G57*100</f>
        <v>0</v>
      </c>
      <c r="K57" s="82" t="s">
        <v>95</v>
      </c>
    </row>
    <row r="58" spans="2:11" ht="29.25" customHeight="1">
      <c r="B58" s="94"/>
      <c r="C58" s="81"/>
      <c r="D58" s="81"/>
      <c r="E58" s="59" t="s">
        <v>8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83"/>
    </row>
    <row r="59" spans="2:11" ht="29.25" customHeight="1">
      <c r="B59" s="94"/>
      <c r="C59" s="81"/>
      <c r="D59" s="81"/>
      <c r="E59" s="59" t="s">
        <v>36</v>
      </c>
      <c r="F59" s="4">
        <v>16</v>
      </c>
      <c r="G59" s="4">
        <v>16</v>
      </c>
      <c r="H59" s="4">
        <v>0</v>
      </c>
      <c r="I59" s="4">
        <f>H59-G59</f>
        <v>-16</v>
      </c>
      <c r="J59" s="10">
        <f>H59/G59*100</f>
        <v>0</v>
      </c>
      <c r="K59" s="83"/>
    </row>
    <row r="60" spans="2:11" ht="20.25" customHeight="1">
      <c r="B60" s="94"/>
      <c r="C60" s="81"/>
      <c r="D60" s="81"/>
      <c r="E60" s="11" t="s">
        <v>9</v>
      </c>
      <c r="F60" s="12">
        <v>24</v>
      </c>
      <c r="G60" s="12">
        <v>24</v>
      </c>
      <c r="H60" s="12">
        <v>0</v>
      </c>
      <c r="I60" s="4">
        <f>H60-G60</f>
        <v>-24</v>
      </c>
      <c r="J60" s="10">
        <f>H60/G60*100</f>
        <v>0</v>
      </c>
      <c r="K60" s="83"/>
    </row>
    <row r="61" spans="2:11" ht="33.75" customHeight="1" thickBot="1">
      <c r="B61" s="94"/>
      <c r="C61" s="81"/>
      <c r="D61" s="81"/>
      <c r="E61" s="63" t="s">
        <v>37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83"/>
    </row>
    <row r="62" spans="2:11" ht="29.25" customHeight="1">
      <c r="B62" s="93" t="s">
        <v>67</v>
      </c>
      <c r="C62" s="80" t="s">
        <v>68</v>
      </c>
      <c r="D62" s="80" t="s">
        <v>69</v>
      </c>
      <c r="E62" s="60" t="s">
        <v>35</v>
      </c>
      <c r="F62" s="7">
        <f>SUM(F63:F66)</f>
        <v>40</v>
      </c>
      <c r="G62" s="7">
        <f>SUM(G63:G66)</f>
        <v>40</v>
      </c>
      <c r="H62" s="7">
        <f>SUM(H63:H66)</f>
        <v>0</v>
      </c>
      <c r="I62" s="8">
        <f>SUM(I63:I66)</f>
        <v>-40</v>
      </c>
      <c r="J62" s="9">
        <f>H62/G62*100</f>
        <v>0</v>
      </c>
      <c r="K62" s="82" t="s">
        <v>96</v>
      </c>
    </row>
    <row r="63" spans="2:11" ht="29.25" customHeight="1">
      <c r="B63" s="94"/>
      <c r="C63" s="81"/>
      <c r="D63" s="81"/>
      <c r="E63" s="59" t="s">
        <v>8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83"/>
    </row>
    <row r="64" spans="2:11" ht="29.25" customHeight="1">
      <c r="B64" s="94"/>
      <c r="C64" s="81"/>
      <c r="D64" s="81"/>
      <c r="E64" s="59" t="s">
        <v>36</v>
      </c>
      <c r="F64" s="4">
        <v>16</v>
      </c>
      <c r="G64" s="4">
        <v>16</v>
      </c>
      <c r="H64" s="4">
        <v>0</v>
      </c>
      <c r="I64" s="4">
        <f>H64-G64</f>
        <v>-16</v>
      </c>
      <c r="J64" s="10">
        <f>H64/G64*100</f>
        <v>0</v>
      </c>
      <c r="K64" s="83"/>
    </row>
    <row r="65" spans="2:11" ht="26.25" customHeight="1">
      <c r="B65" s="94"/>
      <c r="C65" s="81"/>
      <c r="D65" s="81"/>
      <c r="E65" s="11" t="s">
        <v>9</v>
      </c>
      <c r="F65" s="12">
        <v>24</v>
      </c>
      <c r="G65" s="12">
        <v>24</v>
      </c>
      <c r="H65" s="12">
        <v>0</v>
      </c>
      <c r="I65" s="4">
        <f>H65-G65</f>
        <v>-24</v>
      </c>
      <c r="J65" s="10">
        <f>H65/G65*100</f>
        <v>0</v>
      </c>
      <c r="K65" s="83"/>
    </row>
    <row r="66" spans="2:11" ht="33.75" customHeight="1" thickBot="1">
      <c r="B66" s="94"/>
      <c r="C66" s="81"/>
      <c r="D66" s="81"/>
      <c r="E66" s="63" t="s">
        <v>37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83"/>
    </row>
    <row r="67" spans="2:11" ht="23.25" customHeight="1">
      <c r="B67" s="93" t="s">
        <v>70</v>
      </c>
      <c r="C67" s="87" t="s">
        <v>71</v>
      </c>
      <c r="D67" s="80" t="s">
        <v>1</v>
      </c>
      <c r="E67" s="60" t="s">
        <v>35</v>
      </c>
      <c r="F67" s="7">
        <f>SUM(F68:F71)</f>
        <v>100</v>
      </c>
      <c r="G67" s="7">
        <f>SUM(G68:G71)</f>
        <v>100</v>
      </c>
      <c r="H67" s="7">
        <f>SUM(H68:H71)</f>
        <v>0</v>
      </c>
      <c r="I67" s="8">
        <f>SUM(I68:I71)</f>
        <v>-40</v>
      </c>
      <c r="J67" s="9">
        <f>H67/G67*100</f>
        <v>0</v>
      </c>
      <c r="K67" s="82" t="s">
        <v>96</v>
      </c>
    </row>
    <row r="68" spans="2:11" ht="30.75" customHeight="1">
      <c r="B68" s="94"/>
      <c r="C68" s="88"/>
      <c r="D68" s="81"/>
      <c r="E68" s="59" t="s">
        <v>8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83"/>
    </row>
    <row r="69" spans="2:11" ht="29.25" customHeight="1">
      <c r="B69" s="94"/>
      <c r="C69" s="88"/>
      <c r="D69" s="81"/>
      <c r="E69" s="59" t="s">
        <v>36</v>
      </c>
      <c r="F69" s="4">
        <v>40</v>
      </c>
      <c r="G69" s="4">
        <v>40</v>
      </c>
      <c r="H69" s="4">
        <v>0</v>
      </c>
      <c r="I69" s="4">
        <f>H69-G69</f>
        <v>-40</v>
      </c>
      <c r="J69" s="10">
        <f>H69/G69*100</f>
        <v>0</v>
      </c>
      <c r="K69" s="83"/>
    </row>
    <row r="70" spans="2:11" ht="26.25" customHeight="1">
      <c r="B70" s="94"/>
      <c r="C70" s="88"/>
      <c r="D70" s="81"/>
      <c r="E70" s="11" t="s">
        <v>9</v>
      </c>
      <c r="F70" s="12">
        <v>60</v>
      </c>
      <c r="G70" s="12">
        <v>60</v>
      </c>
      <c r="H70" s="12">
        <v>0</v>
      </c>
      <c r="I70" s="4">
        <f>H70/G70*100</f>
        <v>0</v>
      </c>
      <c r="J70" s="10">
        <f>H70/G70*100</f>
        <v>0</v>
      </c>
      <c r="K70" s="83"/>
    </row>
    <row r="71" spans="2:11" ht="33.75" customHeight="1" thickBot="1">
      <c r="B71" s="94"/>
      <c r="C71" s="89"/>
      <c r="D71" s="81"/>
      <c r="E71" s="63" t="s">
        <v>37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83"/>
    </row>
    <row r="72" spans="2:11" ht="27.75" customHeight="1">
      <c r="B72" s="93" t="s">
        <v>72</v>
      </c>
      <c r="C72" s="87" t="s">
        <v>73</v>
      </c>
      <c r="D72" s="80" t="s">
        <v>1</v>
      </c>
      <c r="E72" s="60" t="s">
        <v>35</v>
      </c>
      <c r="F72" s="7">
        <f>SUM(F73:F76)</f>
        <v>26.8</v>
      </c>
      <c r="G72" s="7">
        <f>SUM(G73:G76)</f>
        <v>26.8</v>
      </c>
      <c r="H72" s="7">
        <f>SUM(H73:H76)</f>
        <v>0</v>
      </c>
      <c r="I72" s="8">
        <f>SUM(I73:I76)</f>
        <v>-26.8</v>
      </c>
      <c r="J72" s="9">
        <f>H72/G72*100</f>
        <v>0</v>
      </c>
      <c r="K72" s="82" t="s">
        <v>96</v>
      </c>
    </row>
    <row r="73" spans="2:11" ht="34.5" customHeight="1">
      <c r="B73" s="94"/>
      <c r="C73" s="88"/>
      <c r="D73" s="81"/>
      <c r="E73" s="59" t="s">
        <v>8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83"/>
    </row>
    <row r="74" spans="2:11" ht="34.5" customHeight="1">
      <c r="B74" s="94"/>
      <c r="C74" s="88"/>
      <c r="D74" s="81"/>
      <c r="E74" s="59" t="s">
        <v>36</v>
      </c>
      <c r="F74" s="4">
        <v>10.7</v>
      </c>
      <c r="G74" s="4">
        <v>10.7</v>
      </c>
      <c r="H74" s="4">
        <v>0</v>
      </c>
      <c r="I74" s="4">
        <f>H74-G74</f>
        <v>-10.7</v>
      </c>
      <c r="J74" s="10">
        <f>H74/G74*100</f>
        <v>0</v>
      </c>
      <c r="K74" s="83"/>
    </row>
    <row r="75" spans="2:11" ht="30" customHeight="1">
      <c r="B75" s="94"/>
      <c r="C75" s="88"/>
      <c r="D75" s="81"/>
      <c r="E75" s="11" t="s">
        <v>9</v>
      </c>
      <c r="F75" s="12">
        <v>16.1</v>
      </c>
      <c r="G75" s="12">
        <v>16.1</v>
      </c>
      <c r="H75" s="12">
        <v>0</v>
      </c>
      <c r="I75" s="4">
        <f>H75-G75</f>
        <v>-16.1</v>
      </c>
      <c r="J75" s="10">
        <f>H75/G75*100</f>
        <v>0</v>
      </c>
      <c r="K75" s="83"/>
    </row>
    <row r="76" spans="2:11" ht="33.75" customHeight="1" thickBot="1">
      <c r="B76" s="94"/>
      <c r="C76" s="89"/>
      <c r="D76" s="81"/>
      <c r="E76" s="63" t="s">
        <v>37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83"/>
    </row>
    <row r="77" spans="2:11" ht="23.25" customHeight="1">
      <c r="B77" s="93" t="s">
        <v>74</v>
      </c>
      <c r="C77" s="87" t="s">
        <v>75</v>
      </c>
      <c r="D77" s="80" t="s">
        <v>69</v>
      </c>
      <c r="E77" s="60" t="s">
        <v>35</v>
      </c>
      <c r="F77" s="7">
        <f>SUM(F78:F81)</f>
        <v>40</v>
      </c>
      <c r="G77" s="7">
        <f>SUM(G78:G81)</f>
        <v>40</v>
      </c>
      <c r="H77" s="7">
        <f>SUM(H78:H81)</f>
        <v>0</v>
      </c>
      <c r="I77" s="7">
        <f>SUM(I78:I81)</f>
        <v>-40</v>
      </c>
      <c r="J77" s="9">
        <f>H77/G77*100</f>
        <v>0</v>
      </c>
      <c r="K77" s="82" t="s">
        <v>97</v>
      </c>
    </row>
    <row r="78" spans="2:11" ht="36.75" customHeight="1">
      <c r="B78" s="94"/>
      <c r="C78" s="88"/>
      <c r="D78" s="81"/>
      <c r="E78" s="59" t="s">
        <v>8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83"/>
    </row>
    <row r="79" spans="2:11" ht="36" customHeight="1">
      <c r="B79" s="94"/>
      <c r="C79" s="88"/>
      <c r="D79" s="81"/>
      <c r="E79" s="59" t="s">
        <v>36</v>
      </c>
      <c r="F79" s="4">
        <v>16</v>
      </c>
      <c r="G79" s="4">
        <v>16</v>
      </c>
      <c r="H79" s="4">
        <v>0</v>
      </c>
      <c r="I79" s="4">
        <f>H79-G79</f>
        <v>-16</v>
      </c>
      <c r="J79" s="10">
        <f>H79/G79*100</f>
        <v>0</v>
      </c>
      <c r="K79" s="83"/>
    </row>
    <row r="80" spans="2:11" ht="27" customHeight="1">
      <c r="B80" s="94"/>
      <c r="C80" s="88"/>
      <c r="D80" s="81"/>
      <c r="E80" s="11" t="s">
        <v>9</v>
      </c>
      <c r="F80" s="12">
        <v>24</v>
      </c>
      <c r="G80" s="12">
        <v>24</v>
      </c>
      <c r="H80" s="12">
        <v>0</v>
      </c>
      <c r="I80" s="4">
        <f>H80-G80</f>
        <v>-24</v>
      </c>
      <c r="J80" s="10">
        <f>H80/G80*100</f>
        <v>0</v>
      </c>
      <c r="K80" s="83"/>
    </row>
    <row r="81" spans="2:11" ht="33.75" customHeight="1" thickBot="1">
      <c r="B81" s="94"/>
      <c r="C81" s="89"/>
      <c r="D81" s="81"/>
      <c r="E81" s="63" t="s">
        <v>37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83"/>
    </row>
    <row r="82" spans="2:11" ht="23.25" customHeight="1">
      <c r="B82" s="84" t="s">
        <v>76</v>
      </c>
      <c r="C82" s="87" t="s">
        <v>77</v>
      </c>
      <c r="D82" s="90" t="s">
        <v>57</v>
      </c>
      <c r="E82" s="60" t="s">
        <v>35</v>
      </c>
      <c r="F82" s="7">
        <f>SUM(F83:F86)</f>
        <v>20</v>
      </c>
      <c r="G82" s="7">
        <f>SUM(G83:G86)</f>
        <v>20</v>
      </c>
      <c r="H82" s="7">
        <f>SUM(H83:H86)</f>
        <v>0</v>
      </c>
      <c r="I82" s="7">
        <f>SUM(I83:I86)</f>
        <v>-20</v>
      </c>
      <c r="J82" s="7">
        <f>H82/G82*100</f>
        <v>0</v>
      </c>
      <c r="K82" s="82" t="s">
        <v>95</v>
      </c>
    </row>
    <row r="83" spans="2:11" ht="30.75" customHeight="1">
      <c r="B83" s="85"/>
      <c r="C83" s="88"/>
      <c r="D83" s="91"/>
      <c r="E83" s="59" t="s">
        <v>8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83"/>
    </row>
    <row r="84" spans="2:11" ht="29.25" customHeight="1">
      <c r="B84" s="85"/>
      <c r="C84" s="88"/>
      <c r="D84" s="91"/>
      <c r="E84" s="59" t="s">
        <v>36</v>
      </c>
      <c r="F84" s="4">
        <v>8</v>
      </c>
      <c r="G84" s="4">
        <v>8</v>
      </c>
      <c r="H84" s="4">
        <v>0</v>
      </c>
      <c r="I84" s="4">
        <f>H84-G84</f>
        <v>-8</v>
      </c>
      <c r="J84" s="4">
        <f>H84/G84*100</f>
        <v>0</v>
      </c>
      <c r="K84" s="83"/>
    </row>
    <row r="85" spans="2:11" ht="33" customHeight="1">
      <c r="B85" s="85"/>
      <c r="C85" s="88"/>
      <c r="D85" s="91"/>
      <c r="E85" s="5" t="s">
        <v>9</v>
      </c>
      <c r="F85" s="4">
        <v>12</v>
      </c>
      <c r="G85" s="4">
        <v>12</v>
      </c>
      <c r="H85" s="4">
        <v>0</v>
      </c>
      <c r="I85" s="4">
        <f>H85-G85</f>
        <v>-12</v>
      </c>
      <c r="J85" s="4">
        <f>H85/G85*100</f>
        <v>0</v>
      </c>
      <c r="K85" s="83"/>
    </row>
    <row r="86" spans="2:11" ht="33.75" customHeight="1" thickBot="1">
      <c r="B86" s="86"/>
      <c r="C86" s="89"/>
      <c r="D86" s="92"/>
      <c r="E86" s="13" t="s">
        <v>37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83"/>
    </row>
    <row r="87" spans="2:11" ht="25.5" customHeight="1">
      <c r="B87" s="209"/>
      <c r="C87" s="215" t="s">
        <v>46</v>
      </c>
      <c r="D87" s="215"/>
      <c r="E87" s="71" t="s">
        <v>35</v>
      </c>
      <c r="F87" s="73">
        <f>SUM(F88:F91)</f>
        <v>266.8</v>
      </c>
      <c r="G87" s="73">
        <f>SUM(G88:G91)</f>
        <v>266.8</v>
      </c>
      <c r="H87" s="73">
        <f>SUM(H88:H91)</f>
        <v>0</v>
      </c>
      <c r="I87" s="73">
        <f>SUM(I88:I91)</f>
        <v>-266.8</v>
      </c>
      <c r="J87" s="73">
        <f>H87/G87*100</f>
        <v>0</v>
      </c>
      <c r="K87" s="168"/>
    </row>
    <row r="88" spans="2:11" ht="37.5" customHeight="1">
      <c r="B88" s="99"/>
      <c r="C88" s="216"/>
      <c r="D88" s="216"/>
      <c r="E88" s="59" t="s">
        <v>8</v>
      </c>
      <c r="F88" s="4">
        <f>F58+F63+F68+F73+F78+F83</f>
        <v>0</v>
      </c>
      <c r="G88" s="4">
        <f>G58+G63+G68+G73+G78+G83</f>
        <v>0</v>
      </c>
      <c r="H88" s="4">
        <f>H58+H63+H68+H73+H78+H83</f>
        <v>0</v>
      </c>
      <c r="I88" s="4">
        <f>I58+I63+I68+I73+I78+I83</f>
        <v>0</v>
      </c>
      <c r="J88" s="4">
        <f>J58+J63+J68+J73+J78+J83</f>
        <v>0</v>
      </c>
      <c r="K88" s="112"/>
    </row>
    <row r="89" spans="2:11" ht="26.25" customHeight="1">
      <c r="B89" s="99"/>
      <c r="C89" s="216"/>
      <c r="D89" s="216"/>
      <c r="E89" s="59" t="s">
        <v>36</v>
      </c>
      <c r="F89" s="4">
        <f aca="true" t="shared" si="2" ref="F89:J91">F59+F64+F69+F74+F79+F84</f>
        <v>106.7</v>
      </c>
      <c r="G89" s="4">
        <f t="shared" si="2"/>
        <v>106.7</v>
      </c>
      <c r="H89" s="4">
        <f t="shared" si="2"/>
        <v>0</v>
      </c>
      <c r="I89" s="4">
        <f>H89-G89</f>
        <v>-106.7</v>
      </c>
      <c r="J89" s="4">
        <f>H89/G89*100</f>
        <v>0</v>
      </c>
      <c r="K89" s="112"/>
    </row>
    <row r="90" spans="2:11" ht="34.5" customHeight="1">
      <c r="B90" s="99"/>
      <c r="C90" s="216"/>
      <c r="D90" s="216"/>
      <c r="E90" s="5" t="s">
        <v>9</v>
      </c>
      <c r="F90" s="4">
        <f t="shared" si="2"/>
        <v>160.1</v>
      </c>
      <c r="G90" s="4">
        <f t="shared" si="2"/>
        <v>160.1</v>
      </c>
      <c r="H90" s="4">
        <f t="shared" si="2"/>
        <v>0</v>
      </c>
      <c r="I90" s="4">
        <f>H90-G90</f>
        <v>-160.1</v>
      </c>
      <c r="J90" s="4">
        <f>H90/G90*100</f>
        <v>0</v>
      </c>
      <c r="K90" s="112"/>
    </row>
    <row r="91" spans="2:11" ht="33" customHeight="1" thickBot="1">
      <c r="B91" s="101"/>
      <c r="C91" s="217"/>
      <c r="D91" s="217"/>
      <c r="E91" s="13" t="s">
        <v>37</v>
      </c>
      <c r="F91" s="14">
        <f t="shared" si="2"/>
        <v>0</v>
      </c>
      <c r="G91" s="14">
        <f t="shared" si="2"/>
        <v>0</v>
      </c>
      <c r="H91" s="14">
        <f t="shared" si="2"/>
        <v>0</v>
      </c>
      <c r="I91" s="14">
        <f t="shared" si="2"/>
        <v>0</v>
      </c>
      <c r="J91" s="14">
        <f t="shared" si="2"/>
        <v>0</v>
      </c>
      <c r="K91" s="113"/>
    </row>
    <row r="92" spans="2:11" ht="27" customHeight="1">
      <c r="B92" s="209"/>
      <c r="C92" s="165" t="s">
        <v>41</v>
      </c>
      <c r="D92" s="167"/>
      <c r="E92" s="71" t="s">
        <v>35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168"/>
    </row>
    <row r="93" spans="2:11" ht="37.5" customHeight="1">
      <c r="B93" s="99"/>
      <c r="C93" s="103"/>
      <c r="D93" s="96"/>
      <c r="E93" s="59" t="s">
        <v>8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112"/>
    </row>
    <row r="94" spans="2:11" ht="36.75" customHeight="1">
      <c r="B94" s="99"/>
      <c r="C94" s="103"/>
      <c r="D94" s="96"/>
      <c r="E94" s="59" t="s">
        <v>36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112"/>
    </row>
    <row r="95" spans="2:11" ht="31.5" customHeight="1">
      <c r="B95" s="99"/>
      <c r="C95" s="103"/>
      <c r="D95" s="96"/>
      <c r="E95" s="5" t="s">
        <v>9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112"/>
    </row>
    <row r="96" spans="2:11" ht="45" customHeight="1" thickBot="1">
      <c r="B96" s="100"/>
      <c r="C96" s="166"/>
      <c r="D96" s="97"/>
      <c r="E96" s="63" t="s">
        <v>37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63"/>
    </row>
    <row r="97" spans="2:11" ht="27" customHeight="1">
      <c r="B97" s="149" t="s">
        <v>48</v>
      </c>
      <c r="C97" s="150"/>
      <c r="D97" s="155"/>
      <c r="E97" s="60" t="s">
        <v>35</v>
      </c>
      <c r="F97" s="7">
        <f>SUM(F98:F101)</f>
        <v>21166.8</v>
      </c>
      <c r="G97" s="7">
        <f>SUM(G98:G101)</f>
        <v>21166.8</v>
      </c>
      <c r="H97" s="7">
        <f>SUM(H98:H101)</f>
        <v>6586.89285</v>
      </c>
      <c r="I97" s="7">
        <f>SUM(I98:I101)</f>
        <v>-14579.90715</v>
      </c>
      <c r="J97" s="7">
        <f>H97/G97*100</f>
        <v>31.118982793809174</v>
      </c>
      <c r="K97" s="111"/>
    </row>
    <row r="98" spans="2:11" ht="32.25" customHeight="1">
      <c r="B98" s="151"/>
      <c r="C98" s="152"/>
      <c r="D98" s="156"/>
      <c r="E98" s="59" t="s">
        <v>8</v>
      </c>
      <c r="F98" s="22">
        <f>F31+F47+F88</f>
        <v>0</v>
      </c>
      <c r="G98" s="22">
        <f>G31+G47+G88</f>
        <v>0</v>
      </c>
      <c r="H98" s="22">
        <f>H31+H47+H88</f>
        <v>0</v>
      </c>
      <c r="I98" s="22">
        <f>I31+I47+I88</f>
        <v>0</v>
      </c>
      <c r="J98" s="22">
        <f>J31+J47+J88</f>
        <v>0</v>
      </c>
      <c r="K98" s="112"/>
    </row>
    <row r="99" spans="2:11" ht="24" customHeight="1">
      <c r="B99" s="151"/>
      <c r="C99" s="152"/>
      <c r="D99" s="156"/>
      <c r="E99" s="59" t="s">
        <v>36</v>
      </c>
      <c r="F99" s="22">
        <f aca="true" t="shared" si="3" ref="F99:J101">F32+F48+F89</f>
        <v>106.7</v>
      </c>
      <c r="G99" s="22">
        <f t="shared" si="3"/>
        <v>106.7</v>
      </c>
      <c r="H99" s="22">
        <f t="shared" si="3"/>
        <v>0</v>
      </c>
      <c r="I99" s="4">
        <f>H99-G99</f>
        <v>-106.7</v>
      </c>
      <c r="J99" s="4">
        <f>H99/G99*100</f>
        <v>0</v>
      </c>
      <c r="K99" s="112"/>
    </row>
    <row r="100" spans="2:12" ht="27.75" customHeight="1">
      <c r="B100" s="151"/>
      <c r="C100" s="152"/>
      <c r="D100" s="156"/>
      <c r="E100" s="5" t="s">
        <v>9</v>
      </c>
      <c r="F100" s="22">
        <f t="shared" si="3"/>
        <v>21060.1</v>
      </c>
      <c r="G100" s="22">
        <f t="shared" si="3"/>
        <v>21060.1</v>
      </c>
      <c r="H100" s="22">
        <f t="shared" si="3"/>
        <v>6586.89285</v>
      </c>
      <c r="I100" s="4">
        <f>H100-G100</f>
        <v>-14473.207149999998</v>
      </c>
      <c r="J100" s="4">
        <f>H100/G100*100</f>
        <v>31.27664564745657</v>
      </c>
      <c r="K100" s="112"/>
      <c r="L100" s="6"/>
    </row>
    <row r="101" spans="2:13" ht="35.25" customHeight="1" thickBot="1">
      <c r="B101" s="153"/>
      <c r="C101" s="154"/>
      <c r="D101" s="157"/>
      <c r="E101" s="63" t="s">
        <v>37</v>
      </c>
      <c r="F101" s="74">
        <f t="shared" si="3"/>
        <v>0</v>
      </c>
      <c r="G101" s="74">
        <f t="shared" si="3"/>
        <v>0</v>
      </c>
      <c r="H101" s="74">
        <f t="shared" si="3"/>
        <v>0</v>
      </c>
      <c r="I101" s="74">
        <f t="shared" si="3"/>
        <v>0</v>
      </c>
      <c r="J101" s="74">
        <f t="shared" si="3"/>
        <v>0</v>
      </c>
      <c r="K101" s="163"/>
      <c r="M101" s="35"/>
    </row>
    <row r="102" spans="2:11" ht="22.5" customHeight="1">
      <c r="B102" s="149" t="s">
        <v>47</v>
      </c>
      <c r="C102" s="150"/>
      <c r="D102" s="155"/>
      <c r="E102" s="60" t="s">
        <v>35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11"/>
    </row>
    <row r="103" spans="2:11" ht="23.25" customHeight="1">
      <c r="B103" s="151"/>
      <c r="C103" s="152"/>
      <c r="D103" s="156"/>
      <c r="E103" s="59" t="s">
        <v>8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12"/>
    </row>
    <row r="104" spans="2:11" ht="28.5" customHeight="1">
      <c r="B104" s="151"/>
      <c r="C104" s="152"/>
      <c r="D104" s="156"/>
      <c r="E104" s="59" t="s">
        <v>36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12"/>
    </row>
    <row r="105" spans="2:12" ht="19.5" customHeight="1">
      <c r="B105" s="151"/>
      <c r="C105" s="152"/>
      <c r="D105" s="156"/>
      <c r="E105" s="5" t="s">
        <v>9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12"/>
      <c r="L105" s="6"/>
    </row>
    <row r="106" spans="2:13" ht="35.25" customHeight="1" thickBot="1">
      <c r="B106" s="158"/>
      <c r="C106" s="159"/>
      <c r="D106" s="160"/>
      <c r="E106" s="13" t="s">
        <v>37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13"/>
      <c r="M106" s="35"/>
    </row>
    <row r="107" spans="2:11" ht="19.5" customHeight="1" thickBot="1">
      <c r="B107" s="161" t="s">
        <v>49</v>
      </c>
      <c r="C107" s="162"/>
      <c r="D107" s="72"/>
      <c r="E107" s="72"/>
      <c r="F107" s="72"/>
      <c r="G107" s="72"/>
      <c r="H107" s="72"/>
      <c r="I107" s="72"/>
      <c r="J107" s="72"/>
      <c r="K107" s="75"/>
    </row>
    <row r="108" spans="2:11" ht="19.5" customHeight="1">
      <c r="B108" s="123" t="s">
        <v>50</v>
      </c>
      <c r="C108" s="124"/>
      <c r="D108" s="129"/>
      <c r="E108" s="60" t="s">
        <v>35</v>
      </c>
      <c r="F108" s="66">
        <v>0</v>
      </c>
      <c r="G108" s="66">
        <v>0</v>
      </c>
      <c r="H108" s="66">
        <v>0</v>
      </c>
      <c r="I108" s="66">
        <v>0</v>
      </c>
      <c r="J108" s="66">
        <v>0</v>
      </c>
      <c r="K108" s="147"/>
    </row>
    <row r="109" spans="2:11" ht="24.75" customHeight="1">
      <c r="B109" s="125"/>
      <c r="C109" s="126"/>
      <c r="D109" s="130"/>
      <c r="E109" s="59" t="s">
        <v>8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141"/>
    </row>
    <row r="110" spans="2:11" ht="28.5" customHeight="1">
      <c r="B110" s="125"/>
      <c r="C110" s="126"/>
      <c r="D110" s="130"/>
      <c r="E110" s="59" t="s">
        <v>36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141"/>
    </row>
    <row r="111" spans="2:11" ht="21" customHeight="1">
      <c r="B111" s="125"/>
      <c r="C111" s="126"/>
      <c r="D111" s="130"/>
      <c r="E111" s="59" t="s">
        <v>9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141"/>
    </row>
    <row r="112" spans="2:11" ht="33.75" customHeight="1" thickBot="1">
      <c r="B112" s="127"/>
      <c r="C112" s="128"/>
      <c r="D112" s="131"/>
      <c r="E112" s="61" t="s">
        <v>37</v>
      </c>
      <c r="F112" s="76">
        <v>0</v>
      </c>
      <c r="G112" s="76">
        <v>0</v>
      </c>
      <c r="H112" s="76">
        <v>0</v>
      </c>
      <c r="I112" s="76">
        <v>0</v>
      </c>
      <c r="J112" s="76">
        <v>0</v>
      </c>
      <c r="K112" s="148"/>
    </row>
    <row r="113" spans="2:11" ht="18.75" customHeight="1">
      <c r="B113" s="132" t="s">
        <v>51</v>
      </c>
      <c r="C113" s="133"/>
      <c r="D113" s="138"/>
      <c r="E113" s="71" t="s">
        <v>35</v>
      </c>
      <c r="F113" s="66">
        <v>0</v>
      </c>
      <c r="G113" s="66">
        <v>0</v>
      </c>
      <c r="H113" s="66">
        <v>0</v>
      </c>
      <c r="I113" s="66">
        <v>0</v>
      </c>
      <c r="J113" s="66">
        <v>0</v>
      </c>
      <c r="K113" s="140"/>
    </row>
    <row r="114" spans="2:11" ht="24" customHeight="1">
      <c r="B114" s="134"/>
      <c r="C114" s="135"/>
      <c r="D114" s="130"/>
      <c r="E114" s="59" t="s">
        <v>8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141"/>
    </row>
    <row r="115" spans="2:11" ht="30" customHeight="1">
      <c r="B115" s="134"/>
      <c r="C115" s="135"/>
      <c r="D115" s="130"/>
      <c r="E115" s="59" t="s">
        <v>36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141"/>
    </row>
    <row r="116" spans="2:11" ht="22.5" customHeight="1">
      <c r="B116" s="134"/>
      <c r="C116" s="135"/>
      <c r="D116" s="130"/>
      <c r="E116" s="59" t="s">
        <v>9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141"/>
    </row>
    <row r="117" spans="2:11" ht="33.75" customHeight="1" thickBot="1">
      <c r="B117" s="136"/>
      <c r="C117" s="137"/>
      <c r="D117" s="139"/>
      <c r="E117" s="64" t="s">
        <v>37</v>
      </c>
      <c r="F117" s="77">
        <v>0</v>
      </c>
      <c r="G117" s="77">
        <v>0</v>
      </c>
      <c r="H117" s="77">
        <v>0</v>
      </c>
      <c r="I117" s="77">
        <v>0</v>
      </c>
      <c r="J117" s="77">
        <v>0</v>
      </c>
      <c r="K117" s="142"/>
    </row>
    <row r="118" spans="2:11" ht="21.75" customHeight="1">
      <c r="B118" s="143" t="s">
        <v>52</v>
      </c>
      <c r="C118" s="144"/>
      <c r="D118" s="129"/>
      <c r="E118" s="60" t="s">
        <v>35</v>
      </c>
      <c r="F118" s="7">
        <f>SUM(F119:F122)</f>
        <v>21166.8</v>
      </c>
      <c r="G118" s="7">
        <f>SUM(G119:G122)</f>
        <v>21166.8</v>
      </c>
      <c r="H118" s="7">
        <f>SUM(H119:H122)</f>
        <v>6586.89285</v>
      </c>
      <c r="I118" s="7">
        <f>SUM(I119:I122)</f>
        <v>-14579.90715</v>
      </c>
      <c r="J118" s="7">
        <f>SUM(J119:J122)</f>
        <v>31.27664564745657</v>
      </c>
      <c r="K118" s="147"/>
    </row>
    <row r="119" spans="2:11" ht="24" customHeight="1">
      <c r="B119" s="134"/>
      <c r="C119" s="135"/>
      <c r="D119" s="130"/>
      <c r="E119" s="59" t="s">
        <v>8</v>
      </c>
      <c r="F119" s="4">
        <f>F98</f>
        <v>0</v>
      </c>
      <c r="G119" s="4">
        <f>G98</f>
        <v>0</v>
      </c>
      <c r="H119" s="4">
        <f>H98</f>
        <v>0</v>
      </c>
      <c r="I119" s="4">
        <f>I98</f>
        <v>0</v>
      </c>
      <c r="J119" s="4">
        <f>J98</f>
        <v>0</v>
      </c>
      <c r="K119" s="141"/>
    </row>
    <row r="120" spans="2:11" ht="32.25" customHeight="1">
      <c r="B120" s="134"/>
      <c r="C120" s="135"/>
      <c r="D120" s="130"/>
      <c r="E120" s="59" t="s">
        <v>36</v>
      </c>
      <c r="F120" s="4">
        <f aca="true" t="shared" si="4" ref="F120:J122">F99</f>
        <v>106.7</v>
      </c>
      <c r="G120" s="4">
        <f t="shared" si="4"/>
        <v>106.7</v>
      </c>
      <c r="H120" s="4">
        <f t="shared" si="4"/>
        <v>0</v>
      </c>
      <c r="I120" s="4">
        <f t="shared" si="4"/>
        <v>-106.7</v>
      </c>
      <c r="J120" s="4">
        <f t="shared" si="4"/>
        <v>0</v>
      </c>
      <c r="K120" s="141"/>
    </row>
    <row r="121" spans="2:11" ht="21" customHeight="1">
      <c r="B121" s="134"/>
      <c r="C121" s="135"/>
      <c r="D121" s="130"/>
      <c r="E121" s="59" t="s">
        <v>9</v>
      </c>
      <c r="F121" s="4">
        <f t="shared" si="4"/>
        <v>21060.1</v>
      </c>
      <c r="G121" s="4">
        <f t="shared" si="4"/>
        <v>21060.1</v>
      </c>
      <c r="H121" s="4">
        <f t="shared" si="4"/>
        <v>6586.89285</v>
      </c>
      <c r="I121" s="4">
        <f t="shared" si="4"/>
        <v>-14473.207149999998</v>
      </c>
      <c r="J121" s="4">
        <f t="shared" si="4"/>
        <v>31.27664564745657</v>
      </c>
      <c r="K121" s="141"/>
    </row>
    <row r="122" spans="2:11" ht="33.75" customHeight="1" thickBot="1">
      <c r="B122" s="145"/>
      <c r="C122" s="146"/>
      <c r="D122" s="131"/>
      <c r="E122" s="61" t="s">
        <v>37</v>
      </c>
      <c r="F122" s="14">
        <f t="shared" si="4"/>
        <v>0</v>
      </c>
      <c r="G122" s="14">
        <f t="shared" si="4"/>
        <v>0</v>
      </c>
      <c r="H122" s="14">
        <f t="shared" si="4"/>
        <v>0</v>
      </c>
      <c r="I122" s="14">
        <f t="shared" si="4"/>
        <v>0</v>
      </c>
      <c r="J122" s="14">
        <f t="shared" si="4"/>
        <v>0</v>
      </c>
      <c r="K122" s="148"/>
    </row>
    <row r="123" spans="2:11" ht="22.5" customHeight="1" thickBot="1">
      <c r="B123" s="115" t="s">
        <v>49</v>
      </c>
      <c r="C123" s="116"/>
      <c r="D123" s="78"/>
      <c r="E123" s="78"/>
      <c r="F123" s="78"/>
      <c r="G123" s="78"/>
      <c r="H123" s="78"/>
      <c r="I123" s="78"/>
      <c r="J123" s="78"/>
      <c r="K123" s="79"/>
    </row>
    <row r="124" spans="2:11" ht="25.5" customHeight="1">
      <c r="B124" s="117" t="s">
        <v>53</v>
      </c>
      <c r="C124" s="90"/>
      <c r="D124" s="90" t="s">
        <v>78</v>
      </c>
      <c r="E124" s="60" t="s">
        <v>35</v>
      </c>
      <c r="F124" s="16">
        <f>SUM(F125:F128)</f>
        <v>20920</v>
      </c>
      <c r="G124" s="16">
        <f>SUM(G125:G128)</f>
        <v>20920</v>
      </c>
      <c r="H124" s="16">
        <f>SUM(H125:H128)</f>
        <v>6586.89285</v>
      </c>
      <c r="I124" s="16">
        <f>SUM(I125:I128)</f>
        <v>-14333.10715</v>
      </c>
      <c r="J124" s="19">
        <f>H124/G124*100</f>
        <v>31.486103489483746</v>
      </c>
      <c r="K124" s="120"/>
    </row>
    <row r="125" spans="2:11" ht="25.5">
      <c r="B125" s="118"/>
      <c r="C125" s="91"/>
      <c r="D125" s="91"/>
      <c r="E125" s="59" t="s">
        <v>8</v>
      </c>
      <c r="F125" s="17">
        <f>F21+F26+F42+F83</f>
        <v>0</v>
      </c>
      <c r="G125" s="17">
        <f>G21+G26+G42+G83</f>
        <v>0</v>
      </c>
      <c r="H125" s="17">
        <f>H21+H26+H42+H83</f>
        <v>0</v>
      </c>
      <c r="I125" s="17">
        <f>I21+I26+I42+I83</f>
        <v>0</v>
      </c>
      <c r="J125" s="17">
        <v>0</v>
      </c>
      <c r="K125" s="121"/>
    </row>
    <row r="126" spans="2:11" ht="25.5">
      <c r="B126" s="118"/>
      <c r="C126" s="91"/>
      <c r="D126" s="91"/>
      <c r="E126" s="59" t="s">
        <v>36</v>
      </c>
      <c r="F126" s="17">
        <f aca="true" t="shared" si="5" ref="F126:I128">F22+F27+F43+F84</f>
        <v>8</v>
      </c>
      <c r="G126" s="17">
        <f t="shared" si="5"/>
        <v>8</v>
      </c>
      <c r="H126" s="17">
        <f t="shared" si="5"/>
        <v>0</v>
      </c>
      <c r="I126" s="17">
        <f t="shared" si="5"/>
        <v>-8</v>
      </c>
      <c r="J126" s="17">
        <f>H126/G126*100</f>
        <v>0</v>
      </c>
      <c r="K126" s="121"/>
    </row>
    <row r="127" spans="2:11" ht="27" customHeight="1">
      <c r="B127" s="118"/>
      <c r="C127" s="91"/>
      <c r="D127" s="91"/>
      <c r="E127" s="59" t="s">
        <v>9</v>
      </c>
      <c r="F127" s="17">
        <f t="shared" si="5"/>
        <v>20912</v>
      </c>
      <c r="G127" s="17">
        <f t="shared" si="5"/>
        <v>20912</v>
      </c>
      <c r="H127" s="17">
        <f t="shared" si="5"/>
        <v>6586.89285</v>
      </c>
      <c r="I127" s="17">
        <f t="shared" si="5"/>
        <v>-14325.10715</v>
      </c>
      <c r="J127" s="17">
        <f>H127/G127*100</f>
        <v>31.49814867061974</v>
      </c>
      <c r="K127" s="121"/>
    </row>
    <row r="128" spans="2:11" ht="35.25" customHeight="1" thickBot="1">
      <c r="B128" s="119"/>
      <c r="C128" s="92"/>
      <c r="D128" s="92"/>
      <c r="E128" s="61" t="s">
        <v>37</v>
      </c>
      <c r="F128" s="18">
        <f t="shared" si="5"/>
        <v>0</v>
      </c>
      <c r="G128" s="18">
        <f t="shared" si="5"/>
        <v>0</v>
      </c>
      <c r="H128" s="18">
        <f t="shared" si="5"/>
        <v>0</v>
      </c>
      <c r="I128" s="18">
        <f t="shared" si="5"/>
        <v>0</v>
      </c>
      <c r="J128" s="18">
        <v>0</v>
      </c>
      <c r="K128" s="122"/>
    </row>
    <row r="129" spans="2:11" ht="30" customHeight="1">
      <c r="B129" s="105" t="s">
        <v>84</v>
      </c>
      <c r="C129" s="106"/>
      <c r="D129" s="90" t="s">
        <v>66</v>
      </c>
      <c r="E129" s="60" t="s">
        <v>35</v>
      </c>
      <c r="F129" s="7">
        <f>SUM(F130:F133)</f>
        <v>40</v>
      </c>
      <c r="G129" s="7">
        <f>SUM(G130:G133)</f>
        <v>40</v>
      </c>
      <c r="H129" s="7">
        <f>SUM(H130:H133)</f>
        <v>0</v>
      </c>
      <c r="I129" s="7">
        <f>SUM(I130:I133)</f>
        <v>-40</v>
      </c>
      <c r="J129" s="7">
        <f>H129/F129*100</f>
        <v>0</v>
      </c>
      <c r="K129" s="111"/>
    </row>
    <row r="130" spans="2:11" ht="26.25" customHeight="1">
      <c r="B130" s="107"/>
      <c r="C130" s="108"/>
      <c r="D130" s="91"/>
      <c r="E130" s="59" t="s">
        <v>8</v>
      </c>
      <c r="F130" s="4">
        <f>F58</f>
        <v>0</v>
      </c>
      <c r="G130" s="4">
        <f>G58</f>
        <v>0</v>
      </c>
      <c r="H130" s="4">
        <f>H58</f>
        <v>0</v>
      </c>
      <c r="I130" s="4">
        <f>I58</f>
        <v>0</v>
      </c>
      <c r="J130" s="4">
        <f>J58</f>
        <v>0</v>
      </c>
      <c r="K130" s="112"/>
    </row>
    <row r="131" spans="2:11" ht="25.5" customHeight="1">
      <c r="B131" s="107"/>
      <c r="C131" s="108"/>
      <c r="D131" s="91"/>
      <c r="E131" s="59" t="s">
        <v>36</v>
      </c>
      <c r="F131" s="4">
        <f aca="true" t="shared" si="6" ref="F131:J133">F59</f>
        <v>16</v>
      </c>
      <c r="G131" s="4">
        <f t="shared" si="6"/>
        <v>16</v>
      </c>
      <c r="H131" s="4">
        <f t="shared" si="6"/>
        <v>0</v>
      </c>
      <c r="I131" s="4">
        <f t="shared" si="6"/>
        <v>-16</v>
      </c>
      <c r="J131" s="4">
        <f t="shared" si="6"/>
        <v>0</v>
      </c>
      <c r="K131" s="112"/>
    </row>
    <row r="132" spans="2:11" ht="24" customHeight="1">
      <c r="B132" s="107"/>
      <c r="C132" s="108"/>
      <c r="D132" s="91"/>
      <c r="E132" s="59" t="s">
        <v>9</v>
      </c>
      <c r="F132" s="4">
        <f t="shared" si="6"/>
        <v>24</v>
      </c>
      <c r="G132" s="4">
        <f t="shared" si="6"/>
        <v>24</v>
      </c>
      <c r="H132" s="4">
        <f t="shared" si="6"/>
        <v>0</v>
      </c>
      <c r="I132" s="4">
        <f t="shared" si="6"/>
        <v>-24</v>
      </c>
      <c r="J132" s="4">
        <f t="shared" si="6"/>
        <v>0</v>
      </c>
      <c r="K132" s="112"/>
    </row>
    <row r="133" spans="2:11" ht="33" customHeight="1" thickBot="1">
      <c r="B133" s="109"/>
      <c r="C133" s="110"/>
      <c r="D133" s="92"/>
      <c r="E133" s="61" t="s">
        <v>37</v>
      </c>
      <c r="F133" s="4">
        <f t="shared" si="6"/>
        <v>0</v>
      </c>
      <c r="G133" s="4">
        <f t="shared" si="6"/>
        <v>0</v>
      </c>
      <c r="H133" s="4">
        <f t="shared" si="6"/>
        <v>0</v>
      </c>
      <c r="I133" s="4">
        <f t="shared" si="6"/>
        <v>0</v>
      </c>
      <c r="J133" s="4">
        <f t="shared" si="6"/>
        <v>0</v>
      </c>
      <c r="K133" s="113"/>
    </row>
    <row r="134" spans="2:11" ht="19.5" customHeight="1">
      <c r="B134" s="105" t="s">
        <v>83</v>
      </c>
      <c r="C134" s="106"/>
      <c r="D134" s="90" t="s">
        <v>1</v>
      </c>
      <c r="E134" s="60" t="s">
        <v>35</v>
      </c>
      <c r="F134" s="7">
        <f>SUM(F135:F138)</f>
        <v>126.8</v>
      </c>
      <c r="G134" s="7">
        <f>SUM(G135:G138)</f>
        <v>126.8</v>
      </c>
      <c r="H134" s="7">
        <f>SUM(H135:H138)</f>
        <v>0</v>
      </c>
      <c r="I134" s="7">
        <f>SUM(I135:I138)</f>
        <v>-66.80000000000001</v>
      </c>
      <c r="J134" s="7">
        <f>SUM(J135:J138)</f>
        <v>0</v>
      </c>
      <c r="K134" s="111"/>
    </row>
    <row r="135" spans="2:11" ht="24.75" customHeight="1">
      <c r="B135" s="107"/>
      <c r="C135" s="108"/>
      <c r="D135" s="91"/>
      <c r="E135" s="59" t="s">
        <v>8</v>
      </c>
      <c r="F135" s="4">
        <f>F68+F73</f>
        <v>0</v>
      </c>
      <c r="G135" s="4">
        <f>G68+G73</f>
        <v>0</v>
      </c>
      <c r="H135" s="4">
        <f>H68+H73</f>
        <v>0</v>
      </c>
      <c r="I135" s="4">
        <f>I68+I73</f>
        <v>0</v>
      </c>
      <c r="J135" s="4">
        <f>J68+J73</f>
        <v>0</v>
      </c>
      <c r="K135" s="112"/>
    </row>
    <row r="136" spans="2:11" ht="27.75" customHeight="1">
      <c r="B136" s="107"/>
      <c r="C136" s="108"/>
      <c r="D136" s="91"/>
      <c r="E136" s="59" t="s">
        <v>36</v>
      </c>
      <c r="F136" s="4">
        <f aca="true" t="shared" si="7" ref="F136:J138">F69+F74</f>
        <v>50.7</v>
      </c>
      <c r="G136" s="4">
        <f t="shared" si="7"/>
        <v>50.7</v>
      </c>
      <c r="H136" s="4">
        <f t="shared" si="7"/>
        <v>0</v>
      </c>
      <c r="I136" s="4">
        <f t="shared" si="7"/>
        <v>-50.7</v>
      </c>
      <c r="J136" s="4">
        <f t="shared" si="7"/>
        <v>0</v>
      </c>
      <c r="K136" s="112"/>
    </row>
    <row r="137" spans="2:11" ht="24" customHeight="1">
      <c r="B137" s="107"/>
      <c r="C137" s="108"/>
      <c r="D137" s="91"/>
      <c r="E137" s="59" t="s">
        <v>9</v>
      </c>
      <c r="F137" s="4">
        <f t="shared" si="7"/>
        <v>76.1</v>
      </c>
      <c r="G137" s="4">
        <f t="shared" si="7"/>
        <v>76.1</v>
      </c>
      <c r="H137" s="4">
        <f t="shared" si="7"/>
        <v>0</v>
      </c>
      <c r="I137" s="4">
        <f t="shared" si="7"/>
        <v>-16.1</v>
      </c>
      <c r="J137" s="4">
        <f t="shared" si="7"/>
        <v>0</v>
      </c>
      <c r="K137" s="112"/>
    </row>
    <row r="138" spans="2:11" ht="29.25" customHeight="1" thickBot="1">
      <c r="B138" s="109"/>
      <c r="C138" s="110"/>
      <c r="D138" s="92"/>
      <c r="E138" s="61" t="s">
        <v>37</v>
      </c>
      <c r="F138" s="4">
        <f t="shared" si="7"/>
        <v>0</v>
      </c>
      <c r="G138" s="4">
        <f t="shared" si="7"/>
        <v>0</v>
      </c>
      <c r="H138" s="4">
        <f t="shared" si="7"/>
        <v>0</v>
      </c>
      <c r="I138" s="4">
        <f t="shared" si="7"/>
        <v>0</v>
      </c>
      <c r="J138" s="4">
        <f t="shared" si="7"/>
        <v>0</v>
      </c>
      <c r="K138" s="113"/>
    </row>
    <row r="139" spans="2:11" ht="20.25" customHeight="1">
      <c r="B139" s="105" t="s">
        <v>82</v>
      </c>
      <c r="C139" s="106"/>
      <c r="D139" s="90" t="s">
        <v>69</v>
      </c>
      <c r="E139" s="60" t="s">
        <v>35</v>
      </c>
      <c r="F139" s="7">
        <f>SUM(F140:F143)</f>
        <v>80</v>
      </c>
      <c r="G139" s="7">
        <f>SUM(G140:G143)</f>
        <v>80</v>
      </c>
      <c r="H139" s="7">
        <f>SUM(H140:H143)</f>
        <v>0</v>
      </c>
      <c r="I139" s="7">
        <f>SUM(I140:I143)</f>
        <v>-80</v>
      </c>
      <c r="J139" s="7">
        <f>SUM(J140:J143)</f>
        <v>0</v>
      </c>
      <c r="K139" s="111"/>
    </row>
    <row r="140" spans="2:11" ht="24.75" customHeight="1">
      <c r="B140" s="107"/>
      <c r="C140" s="108"/>
      <c r="D140" s="91"/>
      <c r="E140" s="59" t="s">
        <v>8</v>
      </c>
      <c r="F140" s="4">
        <f>F63+F78</f>
        <v>0</v>
      </c>
      <c r="G140" s="4">
        <f>G63+G78</f>
        <v>0</v>
      </c>
      <c r="H140" s="4">
        <f>H63+H78</f>
        <v>0</v>
      </c>
      <c r="I140" s="4">
        <f>I63+I78</f>
        <v>0</v>
      </c>
      <c r="J140" s="4">
        <f>J63+J78</f>
        <v>0</v>
      </c>
      <c r="K140" s="112"/>
    </row>
    <row r="141" spans="2:11" ht="27" customHeight="1">
      <c r="B141" s="107"/>
      <c r="C141" s="108"/>
      <c r="D141" s="91"/>
      <c r="E141" s="59" t="s">
        <v>36</v>
      </c>
      <c r="F141" s="4">
        <f aca="true" t="shared" si="8" ref="F141:J143">F64+F79</f>
        <v>32</v>
      </c>
      <c r="G141" s="4">
        <f t="shared" si="8"/>
        <v>32</v>
      </c>
      <c r="H141" s="4">
        <f t="shared" si="8"/>
        <v>0</v>
      </c>
      <c r="I141" s="4">
        <f t="shared" si="8"/>
        <v>-32</v>
      </c>
      <c r="J141" s="4">
        <f t="shared" si="8"/>
        <v>0</v>
      </c>
      <c r="K141" s="112"/>
    </row>
    <row r="142" spans="2:11" ht="24" customHeight="1">
      <c r="B142" s="107"/>
      <c r="C142" s="108"/>
      <c r="D142" s="91"/>
      <c r="E142" s="59" t="s">
        <v>9</v>
      </c>
      <c r="F142" s="4">
        <f t="shared" si="8"/>
        <v>48</v>
      </c>
      <c r="G142" s="4">
        <f t="shared" si="8"/>
        <v>48</v>
      </c>
      <c r="H142" s="4">
        <f t="shared" si="8"/>
        <v>0</v>
      </c>
      <c r="I142" s="4">
        <f t="shared" si="8"/>
        <v>-48</v>
      </c>
      <c r="J142" s="4">
        <f t="shared" si="8"/>
        <v>0</v>
      </c>
      <c r="K142" s="112"/>
    </row>
    <row r="143" spans="2:11" ht="30.75" customHeight="1" thickBot="1">
      <c r="B143" s="109"/>
      <c r="C143" s="110"/>
      <c r="D143" s="92"/>
      <c r="E143" s="61" t="s">
        <v>37</v>
      </c>
      <c r="F143" s="4">
        <f t="shared" si="8"/>
        <v>0</v>
      </c>
      <c r="G143" s="4">
        <f t="shared" si="8"/>
        <v>0</v>
      </c>
      <c r="H143" s="4">
        <f t="shared" si="8"/>
        <v>0</v>
      </c>
      <c r="I143" s="4">
        <f t="shared" si="8"/>
        <v>0</v>
      </c>
      <c r="J143" s="4">
        <f t="shared" si="8"/>
        <v>0</v>
      </c>
      <c r="K143" s="113"/>
    </row>
    <row r="144" spans="2:11" ht="15">
      <c r="B144" s="36"/>
      <c r="C144" s="36"/>
      <c r="D144" s="36"/>
      <c r="E144" s="37"/>
      <c r="F144" s="38"/>
      <c r="G144" s="38"/>
      <c r="H144" s="38"/>
      <c r="I144" s="38"/>
      <c r="J144" s="38"/>
      <c r="K144" s="39"/>
    </row>
    <row r="145" spans="2:11" ht="15">
      <c r="B145" s="36"/>
      <c r="C145" s="36"/>
      <c r="D145" s="36"/>
      <c r="E145" s="37"/>
      <c r="F145" s="38"/>
      <c r="G145" s="38"/>
      <c r="H145" s="38"/>
      <c r="I145" s="38"/>
      <c r="J145" s="38"/>
      <c r="K145" s="39"/>
    </row>
    <row r="146" spans="2:11" ht="33" customHeight="1">
      <c r="B146" s="57"/>
      <c r="C146" s="114" t="s">
        <v>54</v>
      </c>
      <c r="D146" s="114"/>
      <c r="E146" s="43" t="s">
        <v>55</v>
      </c>
      <c r="F146" s="45" t="s">
        <v>19</v>
      </c>
      <c r="G146" s="197" t="s">
        <v>21</v>
      </c>
      <c r="H146" s="197"/>
      <c r="I146" s="44"/>
      <c r="J146" s="198" t="s">
        <v>56</v>
      </c>
      <c r="K146" s="198"/>
    </row>
    <row r="147" spans="2:11" ht="15">
      <c r="B147" s="50"/>
      <c r="C147" s="210" t="s">
        <v>10</v>
      </c>
      <c r="D147" s="210"/>
      <c r="E147" s="51" t="s">
        <v>13</v>
      </c>
      <c r="F147" s="46" t="s">
        <v>11</v>
      </c>
      <c r="G147" s="211" t="s">
        <v>14</v>
      </c>
      <c r="H147" s="211"/>
      <c r="I147" s="41" t="s">
        <v>11</v>
      </c>
      <c r="J147" s="212" t="s">
        <v>12</v>
      </c>
      <c r="K147" s="212"/>
    </row>
    <row r="148" spans="2:11" ht="15" customHeight="1">
      <c r="B148" s="50"/>
      <c r="C148" s="50"/>
      <c r="D148" s="50"/>
      <c r="E148" s="50"/>
      <c r="F148" s="47"/>
      <c r="G148" s="40"/>
      <c r="H148" s="47"/>
      <c r="I148" s="40"/>
      <c r="J148" s="40"/>
      <c r="K148" s="47"/>
    </row>
    <row r="149" spans="2:11" ht="34.5" customHeight="1">
      <c r="B149" s="50"/>
      <c r="C149" s="114" t="s">
        <v>66</v>
      </c>
      <c r="D149" s="114"/>
      <c r="E149" s="42" t="s">
        <v>85</v>
      </c>
      <c r="F149" s="45" t="s">
        <v>20</v>
      </c>
      <c r="G149" s="197"/>
      <c r="H149" s="213"/>
      <c r="I149" s="44"/>
      <c r="J149" s="214" t="s">
        <v>26</v>
      </c>
      <c r="K149" s="214"/>
    </row>
    <row r="150" spans="2:11" ht="15">
      <c r="B150" s="49"/>
      <c r="C150" s="218" t="s">
        <v>79</v>
      </c>
      <c r="D150" s="188"/>
      <c r="E150" s="51" t="s">
        <v>13</v>
      </c>
      <c r="F150" s="46" t="s">
        <v>11</v>
      </c>
      <c r="G150" s="211" t="s">
        <v>14</v>
      </c>
      <c r="H150" s="211"/>
      <c r="I150" s="41" t="s">
        <v>11</v>
      </c>
      <c r="J150" s="212" t="s">
        <v>12</v>
      </c>
      <c r="K150" s="212"/>
    </row>
    <row r="151" spans="2:11" ht="15">
      <c r="B151" s="49"/>
      <c r="C151" s="49"/>
      <c r="D151" s="49"/>
      <c r="E151" s="49"/>
      <c r="F151" s="48"/>
      <c r="G151" s="49"/>
      <c r="H151" s="48"/>
      <c r="I151" s="49"/>
      <c r="J151" s="49"/>
      <c r="K151" s="48"/>
    </row>
    <row r="152" spans="2:11" ht="34.5" customHeight="1">
      <c r="B152" s="55"/>
      <c r="C152" s="114" t="s">
        <v>1</v>
      </c>
      <c r="D152" s="114"/>
      <c r="E152" s="42" t="s">
        <v>86</v>
      </c>
      <c r="F152" s="45" t="s">
        <v>20</v>
      </c>
      <c r="G152" s="197" t="s">
        <v>87</v>
      </c>
      <c r="H152" s="213"/>
      <c r="I152" s="44"/>
      <c r="J152" s="214" t="s">
        <v>91</v>
      </c>
      <c r="K152" s="214"/>
    </row>
    <row r="153" spans="2:11" ht="15">
      <c r="B153" s="58"/>
      <c r="C153" s="218" t="s">
        <v>80</v>
      </c>
      <c r="D153" s="188"/>
      <c r="E153" s="56" t="s">
        <v>13</v>
      </c>
      <c r="F153" s="46" t="s">
        <v>11</v>
      </c>
      <c r="G153" s="211" t="s">
        <v>14</v>
      </c>
      <c r="H153" s="211"/>
      <c r="I153" s="41" t="s">
        <v>11</v>
      </c>
      <c r="J153" s="212" t="s">
        <v>12</v>
      </c>
      <c r="K153" s="212"/>
    </row>
    <row r="155" spans="2:11" ht="34.5" customHeight="1">
      <c r="B155" s="55"/>
      <c r="C155" s="114" t="s">
        <v>69</v>
      </c>
      <c r="D155" s="114"/>
      <c r="E155" s="42" t="s">
        <v>88</v>
      </c>
      <c r="F155" s="45" t="s">
        <v>20</v>
      </c>
      <c r="G155" s="197" t="s">
        <v>89</v>
      </c>
      <c r="H155" s="213"/>
      <c r="I155" s="44"/>
      <c r="J155" s="214" t="s">
        <v>92</v>
      </c>
      <c r="K155" s="214"/>
    </row>
    <row r="156" spans="2:11" ht="15">
      <c r="B156" s="58"/>
      <c r="C156" s="218" t="s">
        <v>81</v>
      </c>
      <c r="D156" s="188"/>
      <c r="E156" s="56" t="s">
        <v>13</v>
      </c>
      <c r="F156" s="46" t="s">
        <v>11</v>
      </c>
      <c r="G156" s="211" t="s">
        <v>14</v>
      </c>
      <c r="H156" s="211"/>
      <c r="I156" s="41" t="s">
        <v>11</v>
      </c>
      <c r="J156" s="212" t="s">
        <v>12</v>
      </c>
      <c r="K156" s="212"/>
    </row>
  </sheetData>
  <sheetProtection/>
  <mergeCells count="135">
    <mergeCell ref="C156:D156"/>
    <mergeCell ref="G156:H156"/>
    <mergeCell ref="J156:K156"/>
    <mergeCell ref="C150:D150"/>
    <mergeCell ref="G150:H150"/>
    <mergeCell ref="J150:K150"/>
    <mergeCell ref="C155:D155"/>
    <mergeCell ref="G155:H155"/>
    <mergeCell ref="J155:K155"/>
    <mergeCell ref="C152:D152"/>
    <mergeCell ref="G152:H152"/>
    <mergeCell ref="J152:K152"/>
    <mergeCell ref="C153:D153"/>
    <mergeCell ref="G153:H153"/>
    <mergeCell ref="J153:K153"/>
    <mergeCell ref="C51:C55"/>
    <mergeCell ref="D51:D55"/>
    <mergeCell ref="K51:K55"/>
    <mergeCell ref="B56:K56"/>
    <mergeCell ref="B57:B61"/>
    <mergeCell ref="C57:C61"/>
    <mergeCell ref="D57:D61"/>
    <mergeCell ref="K57:K61"/>
    <mergeCell ref="C149:D149"/>
    <mergeCell ref="G149:H149"/>
    <mergeCell ref="J149:K149"/>
    <mergeCell ref="B46:B50"/>
    <mergeCell ref="C46:C50"/>
    <mergeCell ref="D46:D50"/>
    <mergeCell ref="K46:K50"/>
    <mergeCell ref="B87:B91"/>
    <mergeCell ref="C87:C91"/>
    <mergeCell ref="D87:D91"/>
    <mergeCell ref="B10:K10"/>
    <mergeCell ref="K30:K34"/>
    <mergeCell ref="B92:B96"/>
    <mergeCell ref="C147:D147"/>
    <mergeCell ref="G147:H147"/>
    <mergeCell ref="J147:K147"/>
    <mergeCell ref="K87:K91"/>
    <mergeCell ref="B62:B66"/>
    <mergeCell ref="C62:C66"/>
    <mergeCell ref="B51:B55"/>
    <mergeCell ref="J2:K2"/>
    <mergeCell ref="K3:L3"/>
    <mergeCell ref="J4:K4"/>
    <mergeCell ref="B6:K6"/>
    <mergeCell ref="B7:K7"/>
    <mergeCell ref="B9:J9"/>
    <mergeCell ref="E15:E17"/>
    <mergeCell ref="F15:F17"/>
    <mergeCell ref="G15:G17"/>
    <mergeCell ref="G146:H146"/>
    <mergeCell ref="D30:D34"/>
    <mergeCell ref="B40:K40"/>
    <mergeCell ref="B41:B45"/>
    <mergeCell ref="C41:C45"/>
    <mergeCell ref="D62:D66"/>
    <mergeCell ref="J146:K146"/>
    <mergeCell ref="H15:H17"/>
    <mergeCell ref="I15:J15"/>
    <mergeCell ref="K15:K17"/>
    <mergeCell ref="B19:K19"/>
    <mergeCell ref="B11:F11"/>
    <mergeCell ref="B12:K12"/>
    <mergeCell ref="B13:K13"/>
    <mergeCell ref="B15:B17"/>
    <mergeCell ref="C15:C17"/>
    <mergeCell ref="D15:D17"/>
    <mergeCell ref="B20:B24"/>
    <mergeCell ref="C20:C24"/>
    <mergeCell ref="D20:D24"/>
    <mergeCell ref="K20:K24"/>
    <mergeCell ref="B25:B29"/>
    <mergeCell ref="C25:C29"/>
    <mergeCell ref="D25:D29"/>
    <mergeCell ref="K25:K29"/>
    <mergeCell ref="D35:D39"/>
    <mergeCell ref="K35:K39"/>
    <mergeCell ref="D41:D45"/>
    <mergeCell ref="K41:K45"/>
    <mergeCell ref="C92:C96"/>
    <mergeCell ref="D92:D96"/>
    <mergeCell ref="K92:K96"/>
    <mergeCell ref="K62:K66"/>
    <mergeCell ref="C67:C71"/>
    <mergeCell ref="D67:D71"/>
    <mergeCell ref="D118:D122"/>
    <mergeCell ref="K118:K122"/>
    <mergeCell ref="K108:K112"/>
    <mergeCell ref="B97:C101"/>
    <mergeCell ref="D97:D101"/>
    <mergeCell ref="B102:C106"/>
    <mergeCell ref="D102:D106"/>
    <mergeCell ref="K102:K106"/>
    <mergeCell ref="B107:C107"/>
    <mergeCell ref="K97:K101"/>
    <mergeCell ref="K134:K138"/>
    <mergeCell ref="K129:K133"/>
    <mergeCell ref="B129:C133"/>
    <mergeCell ref="D129:D133"/>
    <mergeCell ref="K124:K128"/>
    <mergeCell ref="B108:C112"/>
    <mergeCell ref="D108:D112"/>
    <mergeCell ref="B113:C117"/>
    <mergeCell ref="D113:D117"/>
    <mergeCell ref="K113:K117"/>
    <mergeCell ref="K139:K143"/>
    <mergeCell ref="C146:D146"/>
    <mergeCell ref="B67:B71"/>
    <mergeCell ref="K67:K71"/>
    <mergeCell ref="B72:B76"/>
    <mergeCell ref="C72:C76"/>
    <mergeCell ref="D72:D76"/>
    <mergeCell ref="K72:K76"/>
    <mergeCell ref="B123:C123"/>
    <mergeCell ref="B124:C128"/>
    <mergeCell ref="C30:C34"/>
    <mergeCell ref="B30:B34"/>
    <mergeCell ref="B35:B39"/>
    <mergeCell ref="C35:C39"/>
    <mergeCell ref="B139:C143"/>
    <mergeCell ref="D139:D143"/>
    <mergeCell ref="D124:D128"/>
    <mergeCell ref="B134:C138"/>
    <mergeCell ref="D134:D138"/>
    <mergeCell ref="B118:C122"/>
    <mergeCell ref="D77:D81"/>
    <mergeCell ref="K77:K81"/>
    <mergeCell ref="B82:B86"/>
    <mergeCell ref="C82:C86"/>
    <mergeCell ref="D82:D86"/>
    <mergeCell ref="B77:B81"/>
    <mergeCell ref="C77:C81"/>
    <mergeCell ref="K82:K86"/>
  </mergeCells>
  <printOptions/>
  <pageMargins left="0.5118110236220472" right="0.31496062992125984" top="0.7480314960629921" bottom="0.5511811023622047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2019-04-11T10:23:41Z</dcterms:modified>
  <cp:category/>
  <cp:version/>
  <cp:contentType/>
  <cp:contentStatus/>
</cp:coreProperties>
</file>