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75" windowHeight="8235" activeTab="0"/>
  </bookViews>
  <sheets>
    <sheet name="Лист1" sheetId="1" r:id="rId1"/>
    <sheet name="Лист2" sheetId="2" r:id="rId2"/>
  </sheets>
  <definedNames>
    <definedName name="_xlnm.Print_Area" localSheetId="0">'Лист1'!$A$1:$E$98</definedName>
    <definedName name="_xlnm.Print_Area" localSheetId="1">'Лист2'!$A$1:$G$130</definedName>
  </definedNames>
  <calcPr fullCalcOnLoad="1"/>
</workbook>
</file>

<file path=xl/sharedStrings.xml><?xml version="1.0" encoding="utf-8"?>
<sst xmlns="http://schemas.openxmlformats.org/spreadsheetml/2006/main" count="234" uniqueCount="214">
  <si>
    <t>Наименование сведений</t>
  </si>
  <si>
    <t>I</t>
  </si>
  <si>
    <t>1.</t>
  </si>
  <si>
    <t>2.</t>
  </si>
  <si>
    <t>Из них:</t>
  </si>
  <si>
    <t>3.</t>
  </si>
  <si>
    <t>4.</t>
  </si>
  <si>
    <t xml:space="preserve">Заявители льготных категорий: </t>
  </si>
  <si>
    <t>1</t>
  </si>
  <si>
    <t>2</t>
  </si>
  <si>
    <t>-труженики тыла</t>
  </si>
  <si>
    <t>6.</t>
  </si>
  <si>
    <t>6.1</t>
  </si>
  <si>
    <t xml:space="preserve">6.2 </t>
  </si>
  <si>
    <t>в том числе:</t>
  </si>
  <si>
    <t>7.</t>
  </si>
  <si>
    <t>7.1</t>
  </si>
  <si>
    <t xml:space="preserve">7.2 </t>
  </si>
  <si>
    <t>Принято всего граждан на личных приемах,</t>
  </si>
  <si>
    <t>8.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</si>
  <si>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</si>
  <si>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</si>
  <si>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</si>
  <si>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</si>
  <si>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</si>
  <si>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</si>
  <si>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</si>
  <si>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</si>
  <si>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</si>
  <si>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</si>
  <si>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</si>
  <si>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</si>
  <si>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</si>
  <si>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</si>
  <si>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</si>
  <si>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</si>
  <si>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</si>
  <si>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</si>
  <si>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</si>
  <si>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</si>
  <si>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</si>
  <si>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</si>
  <si>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</si>
  <si>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</si>
  <si>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</si>
  <si>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Всего</t>
  </si>
  <si>
    <r>
      <t xml:space="preserve">Форма 2 </t>
    </r>
    <r>
      <rPr>
        <sz val="12"/>
        <rFont val="Times New Roman"/>
        <family val="1"/>
      </rPr>
      <t xml:space="preserve"> </t>
    </r>
  </si>
  <si>
    <t>Доложено руководству</t>
  </si>
  <si>
    <t>- аналогичных</t>
  </si>
  <si>
    <t xml:space="preserve">Исполнитель: </t>
  </si>
  <si>
    <t>Заведующий сектором документационного обеспечения отдела документационного и архивного обеспечения</t>
  </si>
  <si>
    <t>Раздел: Государство, общество, политика</t>
  </si>
  <si>
    <t>Раздел: Социальная сфера</t>
  </si>
  <si>
    <t>Раздел: Экономика</t>
  </si>
  <si>
    <t>Раздел: Оборона, безопасность, законность</t>
  </si>
  <si>
    <t>Раздел: Жилищно-коммунальная сфера</t>
  </si>
  <si>
    <t>Не поддержано</t>
  </si>
  <si>
    <t>Поддержано</t>
  </si>
  <si>
    <t>Количество вопросов в обращениях    на личном приёме</t>
  </si>
  <si>
    <t>Культура</t>
  </si>
  <si>
    <t>Оказание материальной помощи</t>
  </si>
  <si>
    <t>Градостроительство и архитектура</t>
  </si>
  <si>
    <t>Строительство</t>
  </si>
  <si>
    <t>Использование и охрана земель</t>
  </si>
  <si>
    <t>Улучшение жилищных условий</t>
  </si>
  <si>
    <t>Служебные жилые помещения</t>
  </si>
  <si>
    <t>Переселение из аварийного жилищного фонда</t>
  </si>
  <si>
    <t>Арендное жилье</t>
  </si>
  <si>
    <t>Жилье:</t>
  </si>
  <si>
    <t>Коммунальное хозяйство:</t>
  </si>
  <si>
    <t>Обращение с ТКО</t>
  </si>
  <si>
    <r>
      <t xml:space="preserve">ИТОГО: </t>
    </r>
    <r>
      <rPr>
        <b/>
        <sz val="16"/>
        <rFont val="Times New Roman"/>
        <family val="1"/>
      </rPr>
      <t xml:space="preserve"> </t>
    </r>
  </si>
  <si>
    <t xml:space="preserve">ИТОГО:  </t>
  </si>
  <si>
    <t>Запросы архивных данных</t>
  </si>
  <si>
    <t>Природные ресурсы и охрана окр. Среды</t>
  </si>
  <si>
    <t>Выселение из жилища</t>
  </si>
  <si>
    <t>6.3.</t>
  </si>
  <si>
    <t>6.4.</t>
  </si>
  <si>
    <t>Перенаправлено по компетенции вопросов</t>
  </si>
  <si>
    <t>Количество электронных обращений</t>
  </si>
  <si>
    <t>Общее количество поступивших обращений (письменных, электронных, на личных приемах)</t>
  </si>
  <si>
    <t>Общее количество вопросов, содержащихся в обращениях граждан</t>
  </si>
  <si>
    <t>Данные о приёме граждан по личным вопросам:</t>
  </si>
  <si>
    <t>главой города Югорска</t>
  </si>
  <si>
    <t>заместителями главы</t>
  </si>
  <si>
    <t xml:space="preserve">руководителями структурных подразделений </t>
  </si>
  <si>
    <r>
      <t>Дано разъяснение</t>
    </r>
    <r>
      <rPr>
        <sz val="14"/>
        <rFont val="Times New Roman"/>
        <family val="1"/>
      </rPr>
      <t xml:space="preserve"> </t>
    </r>
  </si>
  <si>
    <r>
      <t>Находится в работе</t>
    </r>
    <r>
      <rPr>
        <sz val="14"/>
        <rFont val="Times New Roman"/>
        <family val="1"/>
      </rPr>
      <t xml:space="preserve"> </t>
    </r>
  </si>
  <si>
    <t>в письменных обращениях</t>
  </si>
  <si>
    <t>в электронных обращениях</t>
  </si>
  <si>
    <t>в т.ч.  из вышестоящих органов власти</t>
  </si>
  <si>
    <t>Количество устных обращений</t>
  </si>
  <si>
    <t>заместителями главы города</t>
  </si>
  <si>
    <r>
      <rPr>
        <b/>
        <sz val="12"/>
        <rFont val="Times New Roman"/>
        <family val="1"/>
      </rPr>
      <t>3.</t>
    </r>
    <r>
      <rPr>
        <sz val="10"/>
        <rFont val="Arial Cyr"/>
        <family val="0"/>
      </rPr>
      <t xml:space="preserve"> </t>
    </r>
  </si>
  <si>
    <t>Количество заинтересованных граждан в решении поставленных вопросов в обращениях</t>
  </si>
  <si>
    <t>Всего проведено личных приёмов граждан,</t>
  </si>
  <si>
    <r>
      <rPr>
        <b/>
        <sz val="13"/>
        <color indexed="8"/>
        <rFont val="Times New Roman"/>
        <family val="1"/>
      </rPr>
      <t xml:space="preserve">Рассмотрено всего вопросов в устных обращениях граждан,      </t>
    </r>
    <r>
      <rPr>
        <sz val="13"/>
        <color indexed="8"/>
        <rFont val="Times New Roman"/>
        <family val="1"/>
      </rPr>
      <t xml:space="preserve">                                    в том числе:</t>
    </r>
  </si>
  <si>
    <t>8.1.</t>
  </si>
  <si>
    <t>8.2.</t>
  </si>
  <si>
    <t>8.3.</t>
  </si>
  <si>
    <t>Перебои в теплоснабжении</t>
  </si>
  <si>
    <t>Приборы учета ком. Ресурсов</t>
  </si>
  <si>
    <t xml:space="preserve">Количество вопросов, содержащихся:    </t>
  </si>
  <si>
    <t>Транспорт и связь, дорожные знаки</t>
  </si>
  <si>
    <t>Результаты рассмотрения:</t>
  </si>
  <si>
    <t>Глава города Югорска</t>
  </si>
  <si>
    <t xml:space="preserve">Промышленность </t>
  </si>
  <si>
    <t>Ответственность за нарушение зак-ва</t>
  </si>
  <si>
    <t xml:space="preserve">    направлено запросов по обращениям</t>
  </si>
  <si>
    <t xml:space="preserve">    направлено для рассмотрения</t>
  </si>
  <si>
    <t xml:space="preserve">   из вышестоящих органов:</t>
  </si>
  <si>
    <t>9.</t>
  </si>
  <si>
    <t>9.1.</t>
  </si>
  <si>
    <t>9.2.</t>
  </si>
  <si>
    <t>9.3.</t>
  </si>
  <si>
    <r>
      <rPr>
        <b/>
        <sz val="13"/>
        <color indexed="8"/>
        <rFont val="Times New Roman"/>
        <family val="1"/>
      </rPr>
      <t xml:space="preserve">Рассмотрено всего  устных обращений граждан, </t>
    </r>
    <r>
      <rPr>
        <sz val="13"/>
        <color indexed="8"/>
        <rFont val="Times New Roman"/>
        <family val="1"/>
      </rPr>
      <t xml:space="preserve"> в том числе:</t>
    </r>
  </si>
  <si>
    <t>Отчетный период к предыдущему в %</t>
  </si>
  <si>
    <t>Несанкционированная свалка мусора</t>
  </si>
  <si>
    <t>3.10.</t>
  </si>
  <si>
    <t>3.11.</t>
  </si>
  <si>
    <t>3.12.</t>
  </si>
  <si>
    <t>3.13.</t>
  </si>
  <si>
    <t>3.14.</t>
  </si>
  <si>
    <t>7.3.</t>
  </si>
  <si>
    <t>7.4.</t>
  </si>
  <si>
    <t>8.4.</t>
  </si>
  <si>
    <t>заместителями главы - руков. органов</t>
  </si>
  <si>
    <t>9.4.</t>
  </si>
  <si>
    <t>Приобретение права собственности</t>
  </si>
  <si>
    <t>Образование (в т.ч. доставка обучающихся)</t>
  </si>
  <si>
    <t>Доступная среда</t>
  </si>
  <si>
    <t>Спорт</t>
  </si>
  <si>
    <t>Государственные жилищные сертификаты</t>
  </si>
  <si>
    <t>Некоммерческий жилищный фонд</t>
  </si>
  <si>
    <t>Обследование на предмет пригодности жилья</t>
  </si>
  <si>
    <t>Эксплуатация и ремонт гос. мун частного жилищного фонда</t>
  </si>
  <si>
    <t>Оплата ЖКХ</t>
  </si>
  <si>
    <t xml:space="preserve">  дети войны</t>
  </si>
  <si>
    <t xml:space="preserve">  семьи, имеющие ребенка-инвалида</t>
  </si>
  <si>
    <t xml:space="preserve">  лица из числа детей-сирот </t>
  </si>
  <si>
    <t>Прекращение рассмотрения обращения</t>
  </si>
  <si>
    <t>Арендные отношения</t>
  </si>
  <si>
    <t xml:space="preserve">Трудоустройство </t>
  </si>
  <si>
    <t>Обмен жил.помещений, оформление дог.соц.найма</t>
  </si>
  <si>
    <t>Постановка на учет на получение жилья</t>
  </si>
  <si>
    <t>Содержание общего имущества</t>
  </si>
  <si>
    <t>Предоставление доп.льгот отдельным кат.граждан</t>
  </si>
  <si>
    <t>Отозвано заяавителем</t>
  </si>
  <si>
    <t>Нарушение правил парковки автотранспорта</t>
  </si>
  <si>
    <t>Паспортная система</t>
  </si>
  <si>
    <t>Приватизация жилищного фонда</t>
  </si>
  <si>
    <t>Управляющие организации, ТСЖ, ТСН и др.</t>
  </si>
  <si>
    <t>перебои в электроснабжении</t>
  </si>
  <si>
    <t>нормативы потребления ком.ресусов</t>
  </si>
  <si>
    <t>Отключение за неуплату водо, тепло, газо снабжения</t>
  </si>
  <si>
    <t>Доходы местного бюджета, бюджетный процесс в РФ</t>
  </si>
  <si>
    <t>Адвокатура</t>
  </si>
  <si>
    <t>Перебои в водобснабжении, водоотведении и канализации</t>
  </si>
  <si>
    <t>5.</t>
  </si>
  <si>
    <t>в т.ч. продлено сроков рассмотрения</t>
  </si>
  <si>
    <t xml:space="preserve">ИНФОРМАЦИЯ
О КОЛИЧЕСТВЕ И ХАРАКТЕРЕ ОБРАЩЕНИЙ ГРАЖДАН,                                   ПОСТУПИВШИХ В АДРЕС МУНИЦИПАЛЬНОГО ОБРАЗОВАНИЯ -                    ГОРОДСКОЙ ОКРУГ ГОРОД ЮГОРСК 
ЗА  2022 ГОД
</t>
  </si>
  <si>
    <t xml:space="preserve">Предыдущий период        2021 год         </t>
  </si>
  <si>
    <t xml:space="preserve">Отчетный период       2022 год         </t>
  </si>
  <si>
    <t>А.Ю. Харлов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</si>
  <si>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2022 год</t>
    </r>
    <r>
      <rPr>
        <b/>
        <sz val="14"/>
        <rFont val="Times New Roman"/>
        <family val="1"/>
      </rPr>
      <t xml:space="preserve">
</t>
    </r>
  </si>
  <si>
    <t>Некорректные обращения</t>
  </si>
  <si>
    <t>Банкротство физ. лиц</t>
  </si>
  <si>
    <t>Благодарности сотрудникам образоват. Учрежд.</t>
  </si>
  <si>
    <t>Местное самоуправление</t>
  </si>
  <si>
    <t>Обращение имущества в гос. Мун собственность</t>
  </si>
  <si>
    <t>Государственные награды</t>
  </si>
  <si>
    <t>Предоставление дополнительных документов к обращению</t>
  </si>
  <si>
    <t>Социально-экономическое развитие МО</t>
  </si>
  <si>
    <t>Качество продукции</t>
  </si>
  <si>
    <t>Договоры и другие обязательства</t>
  </si>
  <si>
    <t>Деятельность исполнительных органов</t>
  </si>
  <si>
    <t>Личный прием граждан должностными лицами ОМС</t>
  </si>
  <si>
    <t>Увековечивание памяти выдающихся людей</t>
  </si>
  <si>
    <t>Принятое по обращению решение</t>
  </si>
  <si>
    <t>Условия ведения предпринимательской деятельности</t>
  </si>
  <si>
    <t>Дополнительные льготы</t>
  </si>
  <si>
    <t>Компенсационные выплаты за утраченное иммущество</t>
  </si>
  <si>
    <t>Отдел записи актов гражданского состояния</t>
  </si>
  <si>
    <t>Социальное обеспечение</t>
  </si>
  <si>
    <t>Проведение общественных мероприятий</t>
  </si>
  <si>
    <t>Сельское хозяйство</t>
  </si>
  <si>
    <t>Охрана и использование животного мира</t>
  </si>
  <si>
    <t>Индивидуальное жилищное строительство</t>
  </si>
  <si>
    <t>Компенсация морального и материального ущерба</t>
  </si>
  <si>
    <t>Предоставление сведений из ЕГРН</t>
  </si>
  <si>
    <t>Ритуальные услуги</t>
  </si>
  <si>
    <t>Предпиятия бытового обслуживания</t>
  </si>
  <si>
    <t>актуализация сведений об объектах налогооблажения</t>
  </si>
  <si>
    <t>Информатизация</t>
  </si>
  <si>
    <t>Мобилизация</t>
  </si>
  <si>
    <t>Защита прав дольщиков долевого строительства</t>
  </si>
  <si>
    <t>альтернативная гражданская служба</t>
  </si>
  <si>
    <t>регистрация по месту жительства</t>
  </si>
  <si>
    <t>Государственная безопасность</t>
  </si>
  <si>
    <t>Несогласие с вариантом переселения</t>
  </si>
  <si>
    <t>Реновация жилого фонда</t>
  </si>
  <si>
    <t xml:space="preserve">Нормативно-правовое регулирование обеспечение условий </t>
  </si>
  <si>
    <t>Капитальный ремонт общего имущества</t>
  </si>
  <si>
    <t>Правила пользования жилыми помещениями</t>
  </si>
  <si>
    <t>маневренный жилищный фонд</t>
  </si>
  <si>
    <t>Внеочередное предоставление жилья</t>
  </si>
  <si>
    <t>Восстановление в списках очередности на жилье</t>
  </si>
  <si>
    <t>комунально-бытовое хозяйство</t>
  </si>
  <si>
    <t>Водоотведение и канализование</t>
  </si>
  <si>
    <t>муниципальный фонд</t>
  </si>
  <si>
    <t>Подключение к централизованным сетям</t>
  </si>
  <si>
    <t>Территориальное общественное самоуправление</t>
  </si>
  <si>
    <t>А.Ю.Харлов</t>
  </si>
  <si>
    <t>Крамаренко Вера Викторовна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</si>
</sst>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8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8"/>
      <name val="Arial Cyr"/>
      <family val="0"/>
    </font>
    <font>
      <b/>
      <sz val="1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2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0" fontId="4" fillId="32" borderId="17" xfId="0" applyFont="1" applyFill="1" applyBorder="1" applyAlignment="1">
      <alignment vertical="top" wrapText="1"/>
    </xf>
    <xf numFmtId="0" fontId="7" fillId="0" borderId="17" xfId="0" applyFont="1" applyBorder="1" applyAlignment="1">
      <alignment/>
    </xf>
    <xf numFmtId="0" fontId="5" fillId="32" borderId="18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176" fontId="6" fillId="32" borderId="12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5" fillId="32" borderId="10" xfId="0" applyFont="1" applyFill="1" applyBorder="1" applyAlignment="1">
      <alignment horizontal="center" vertical="top" wrapText="1"/>
    </xf>
    <xf numFmtId="1" fontId="15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176" fontId="3" fillId="32" borderId="12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wrapText="1"/>
    </xf>
    <xf numFmtId="176" fontId="3" fillId="32" borderId="11" xfId="0" applyNumberFormat="1" applyFont="1" applyFill="1" applyBorder="1" applyAlignment="1">
      <alignment horizontal="center" vertical="top" wrapText="1"/>
    </xf>
    <xf numFmtId="176" fontId="3" fillId="32" borderId="12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176" fontId="18" fillId="32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13" fillId="0" borderId="0" xfId="0" applyFont="1" applyAlignment="1">
      <alignment horizontal="right"/>
    </xf>
    <xf numFmtId="0" fontId="4" fillId="32" borderId="10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1" fontId="13" fillId="32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1" fontId="13" fillId="33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vertical="top" wrapText="1"/>
    </xf>
    <xf numFmtId="1" fontId="13" fillId="34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/>
    </xf>
    <xf numFmtId="176" fontId="3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1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0" fontId="21" fillId="32" borderId="10" xfId="0" applyFont="1" applyFill="1" applyBorder="1" applyAlignment="1">
      <alignment horizontal="justify" vertical="top" wrapText="1"/>
    </xf>
    <xf numFmtId="0" fontId="20" fillId="32" borderId="10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justify" vertical="center"/>
    </xf>
    <xf numFmtId="0" fontId="8" fillId="0" borderId="10" xfId="0" applyFont="1" applyBorder="1" applyAlignment="1">
      <alignment vertical="top" wrapText="1"/>
    </xf>
    <xf numFmtId="0" fontId="22" fillId="32" borderId="12" xfId="0" applyFont="1" applyFill="1" applyBorder="1" applyAlignment="1">
      <alignment horizontal="center" vertical="top" wrapText="1"/>
    </xf>
    <xf numFmtId="0" fontId="22" fillId="33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center" wrapText="1"/>
    </xf>
    <xf numFmtId="17" fontId="23" fillId="32" borderId="10" xfId="0" applyNumberFormat="1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top" wrapText="1"/>
    </xf>
    <xf numFmtId="1" fontId="15" fillId="35" borderId="10" xfId="0" applyNumberFormat="1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22" fillId="32" borderId="20" xfId="0" applyFont="1" applyFill="1" applyBorder="1" applyAlignment="1">
      <alignment horizontal="center" vertical="top" wrapText="1"/>
    </xf>
    <xf numFmtId="0" fontId="22" fillId="32" borderId="10" xfId="0" applyFont="1" applyFill="1" applyBorder="1" applyAlignment="1">
      <alignment horizontal="center" vertical="top" wrapText="1"/>
    </xf>
    <xf numFmtId="0" fontId="22" fillId="32" borderId="13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wrapText="1"/>
    </xf>
    <xf numFmtId="16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0" fillId="32" borderId="15" xfId="0" applyFont="1" applyFill="1" applyBorder="1" applyAlignment="1">
      <alignment horizontal="center" vertical="top" wrapText="1"/>
    </xf>
    <xf numFmtId="0" fontId="26" fillId="0" borderId="17" xfId="0" applyFont="1" applyBorder="1" applyAlignment="1">
      <alignment/>
    </xf>
    <xf numFmtId="0" fontId="2" fillId="32" borderId="14" xfId="0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vertical="top" wrapText="1"/>
    </xf>
    <xf numFmtId="16" fontId="2" fillId="32" borderId="17" xfId="0" applyNumberFormat="1" applyFont="1" applyFill="1" applyBorder="1" applyAlignment="1">
      <alignment horizontal="center" vertical="top" wrapText="1"/>
    </xf>
    <xf numFmtId="14" fontId="2" fillId="32" borderId="14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23" fillId="33" borderId="1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/>
    </xf>
    <xf numFmtId="1" fontId="13" fillId="33" borderId="2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4" fillId="36" borderId="10" xfId="0" applyNumberFormat="1" applyFont="1" applyFill="1" applyBorder="1" applyAlignment="1">
      <alignment horizontal="center" vertical="center" wrapText="1"/>
    </xf>
    <xf numFmtId="0" fontId="23" fillId="36" borderId="10" xfId="0" applyNumberFormat="1" applyFont="1" applyFill="1" applyBorder="1" applyAlignment="1">
      <alignment horizontal="center" vertical="center" wrapText="1"/>
    </xf>
    <xf numFmtId="0" fontId="22" fillId="36" borderId="10" xfId="0" applyNumberFormat="1" applyFont="1" applyFill="1" applyBorder="1" applyAlignment="1">
      <alignment horizontal="center" vertical="center" wrapText="1"/>
    </xf>
    <xf numFmtId="0" fontId="29" fillId="36" borderId="10" xfId="0" applyFont="1" applyFill="1" applyBorder="1" applyAlignment="1">
      <alignment vertical="top" wrapText="1"/>
    </xf>
    <xf numFmtId="1" fontId="12" fillId="32" borderId="2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3" fillId="36" borderId="10" xfId="0" applyNumberFormat="1" applyFont="1" applyFill="1" applyBorder="1" applyAlignment="1">
      <alignment horizontal="center" vertical="center" wrapText="1"/>
    </xf>
    <xf numFmtId="1" fontId="13" fillId="36" borderId="20" xfId="0" applyNumberFormat="1" applyFont="1" applyFill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6" fontId="3" fillId="32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32" borderId="15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32" borderId="20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6" fontId="6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32" borderId="10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20" fillId="32" borderId="10" xfId="0" applyFont="1" applyFill="1" applyBorder="1" applyAlignment="1">
      <alignment horizontal="center" vertical="top" wrapText="1"/>
    </xf>
    <xf numFmtId="0" fontId="20" fillId="32" borderId="12" xfId="0" applyFont="1" applyFill="1" applyBorder="1" applyAlignment="1">
      <alignment horizontal="center" vertical="top" wrapText="1"/>
    </xf>
    <xf numFmtId="0" fontId="20" fillId="32" borderId="14" xfId="0" applyFont="1" applyFill="1" applyBorder="1" applyAlignment="1">
      <alignment horizontal="center" vertical="top" wrapText="1"/>
    </xf>
    <xf numFmtId="0" fontId="20" fillId="32" borderId="11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0" fillId="32" borderId="15" xfId="0" applyFont="1" applyFill="1" applyBorder="1" applyAlignment="1">
      <alignment horizontal="center" vertical="top" wrapText="1"/>
    </xf>
    <xf numFmtId="0" fontId="20" fillId="32" borderId="21" xfId="0" applyFont="1" applyFill="1" applyBorder="1" applyAlignment="1">
      <alignment horizontal="center" vertical="top" wrapText="1"/>
    </xf>
    <xf numFmtId="0" fontId="20" fillId="32" borderId="17" xfId="0" applyFont="1" applyFill="1" applyBorder="1" applyAlignment="1">
      <alignment horizontal="center" vertical="top" wrapText="1"/>
    </xf>
    <xf numFmtId="0" fontId="20" fillId="32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22</xdr:row>
      <xdr:rowOff>85725</xdr:rowOff>
    </xdr:from>
    <xdr:to>
      <xdr:col>1</xdr:col>
      <xdr:colOff>104775</xdr:colOff>
      <xdr:row>22</xdr:row>
      <xdr:rowOff>95250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504825" y="5276850"/>
          <a:ext cx="66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view="pageBreakPreview" zoomScaleSheetLayoutView="100" zoomScalePageLayoutView="0" workbookViewId="0" topLeftCell="A22">
      <selection activeCell="E50" sqref="E50:E52"/>
    </sheetView>
  </sheetViews>
  <sheetFormatPr defaultColWidth="9.00390625" defaultRowHeight="12.75"/>
  <cols>
    <col min="1" max="1" width="6.125" style="0" customWidth="1"/>
    <col min="2" max="2" width="44.25390625" style="0" customWidth="1"/>
    <col min="3" max="3" width="14.75390625" style="0" customWidth="1"/>
    <col min="4" max="4" width="14.25390625" style="0" customWidth="1"/>
    <col min="5" max="5" width="21.75390625" style="0" customWidth="1"/>
  </cols>
  <sheetData>
    <row r="1" ht="13.5" customHeight="1">
      <c r="E1" s="1" t="s">
        <v>20</v>
      </c>
    </row>
    <row r="2" spans="1:5" ht="12.75" customHeight="1">
      <c r="A2" s="129" t="s">
        <v>160</v>
      </c>
      <c r="B2" s="129"/>
      <c r="C2" s="129"/>
      <c r="D2" s="129"/>
      <c r="E2" s="129"/>
    </row>
    <row r="3" spans="1:5" ht="12.75" customHeight="1">
      <c r="A3" s="129"/>
      <c r="B3" s="129"/>
      <c r="C3" s="129"/>
      <c r="D3" s="129"/>
      <c r="E3" s="129"/>
    </row>
    <row r="4" spans="1:5" ht="12.75" customHeight="1">
      <c r="A4" s="129"/>
      <c r="B4" s="129"/>
      <c r="C4" s="129"/>
      <c r="D4" s="129"/>
      <c r="E4" s="129"/>
    </row>
    <row r="5" spans="1:5" ht="12.75" customHeight="1">
      <c r="A5" s="129"/>
      <c r="B5" s="129"/>
      <c r="C5" s="129"/>
      <c r="D5" s="129"/>
      <c r="E5" s="129"/>
    </row>
    <row r="6" spans="1:5" ht="12.75" customHeight="1">
      <c r="A6" s="129"/>
      <c r="B6" s="129"/>
      <c r="C6" s="129"/>
      <c r="D6" s="129"/>
      <c r="E6" s="129"/>
    </row>
    <row r="7" spans="1:5" ht="15.75" customHeight="1">
      <c r="A7" s="129"/>
      <c r="B7" s="129"/>
      <c r="C7" s="129"/>
      <c r="D7" s="129"/>
      <c r="E7" s="129"/>
    </row>
    <row r="8" spans="1:5" ht="15.75" customHeight="1">
      <c r="A8" s="130"/>
      <c r="B8" s="130"/>
      <c r="C8" s="130"/>
      <c r="D8" s="130"/>
      <c r="E8" s="130"/>
    </row>
    <row r="9" spans="1:5" ht="47.25" customHeight="1">
      <c r="A9" s="94" t="s">
        <v>21</v>
      </c>
      <c r="B9" s="95" t="s">
        <v>0</v>
      </c>
      <c r="C9" s="94" t="s">
        <v>161</v>
      </c>
      <c r="D9" s="93" t="s">
        <v>162</v>
      </c>
      <c r="E9" s="78" t="s">
        <v>116</v>
      </c>
    </row>
    <row r="10" spans="1:5" ht="16.5">
      <c r="A10" s="15" t="s">
        <v>1</v>
      </c>
      <c r="B10" s="3">
        <v>2</v>
      </c>
      <c r="C10" s="4">
        <v>3</v>
      </c>
      <c r="D10" s="4">
        <v>4</v>
      </c>
      <c r="E10" s="96">
        <v>5</v>
      </c>
    </row>
    <row r="11" spans="1:5" ht="52.5" customHeight="1">
      <c r="A11" s="133" t="s">
        <v>2</v>
      </c>
      <c r="B11" s="149" t="s">
        <v>80</v>
      </c>
      <c r="C11" s="131">
        <v>532</v>
      </c>
      <c r="D11" s="114">
        <v>681</v>
      </c>
      <c r="E11" s="152">
        <f>D11/C11*100</f>
        <v>128.00751879699249</v>
      </c>
    </row>
    <row r="12" spans="1:5" ht="12.75" customHeight="1" hidden="1">
      <c r="A12" s="134"/>
      <c r="B12" s="149"/>
      <c r="C12" s="132"/>
      <c r="D12" s="114"/>
      <c r="E12" s="153"/>
    </row>
    <row r="13" spans="1:5" ht="35.25" customHeight="1">
      <c r="A13" s="135"/>
      <c r="B13" s="58" t="s">
        <v>81</v>
      </c>
      <c r="C13" s="51">
        <v>577</v>
      </c>
      <c r="D13" s="114">
        <v>748</v>
      </c>
      <c r="E13" s="51">
        <v>129.6</v>
      </c>
    </row>
    <row r="14" spans="1:5" ht="16.5">
      <c r="A14" s="133" t="s">
        <v>3</v>
      </c>
      <c r="B14" s="5" t="s">
        <v>22</v>
      </c>
      <c r="C14" s="51">
        <v>240</v>
      </c>
      <c r="D14" s="114">
        <v>296</v>
      </c>
      <c r="E14" s="25">
        <v>123.3</v>
      </c>
    </row>
    <row r="15" spans="1:5" ht="16.5">
      <c r="A15" s="136"/>
      <c r="B15" s="69" t="s">
        <v>79</v>
      </c>
      <c r="C15" s="51">
        <v>229</v>
      </c>
      <c r="D15" s="114">
        <v>230</v>
      </c>
      <c r="E15" s="45">
        <f>D15/C15*100</f>
        <v>100.43668122270742</v>
      </c>
    </row>
    <row r="16" spans="1:5" ht="16.5">
      <c r="A16" s="135"/>
      <c r="B16" s="76" t="s">
        <v>91</v>
      </c>
      <c r="C16" s="126">
        <v>73</v>
      </c>
      <c r="D16" s="126">
        <v>155</v>
      </c>
      <c r="E16" s="127">
        <f>D16/C16*100</f>
        <v>212.32876712328766</v>
      </c>
    </row>
    <row r="17" spans="1:5" ht="16.5">
      <c r="A17" s="133"/>
      <c r="B17" s="7" t="s">
        <v>4</v>
      </c>
      <c r="C17" s="43"/>
      <c r="D17" s="114"/>
      <c r="E17" s="8"/>
    </row>
    <row r="18" spans="1:5" ht="16.5">
      <c r="A18" s="136"/>
      <c r="B18" s="7" t="s">
        <v>47</v>
      </c>
      <c r="C18" s="51"/>
      <c r="D18" s="51"/>
      <c r="E18" s="25"/>
    </row>
    <row r="19" spans="1:5" ht="16.5">
      <c r="A19" s="136"/>
      <c r="B19" s="7" t="s">
        <v>23</v>
      </c>
      <c r="C19" s="51">
        <v>532</v>
      </c>
      <c r="D19" s="114">
        <v>681</v>
      </c>
      <c r="E19" s="25">
        <v>128</v>
      </c>
    </row>
    <row r="20" spans="1:5" ht="16.5">
      <c r="A20" s="136"/>
      <c r="B20" s="7" t="s">
        <v>24</v>
      </c>
      <c r="C20" s="51">
        <v>37</v>
      </c>
      <c r="D20" s="114">
        <v>31</v>
      </c>
      <c r="E20" s="45">
        <v>83.8</v>
      </c>
    </row>
    <row r="21" spans="1:5" ht="16.5">
      <c r="A21" s="136"/>
      <c r="B21" s="7" t="s">
        <v>25</v>
      </c>
      <c r="C21" s="51">
        <v>14</v>
      </c>
      <c r="D21" s="114">
        <v>5</v>
      </c>
      <c r="E21" s="45">
        <v>35.7</v>
      </c>
    </row>
    <row r="22" spans="1:5" ht="16.5">
      <c r="A22" s="136"/>
      <c r="B22" s="69" t="s">
        <v>48</v>
      </c>
      <c r="C22" s="51">
        <v>10</v>
      </c>
      <c r="D22" s="114">
        <v>6</v>
      </c>
      <c r="E22" s="70">
        <v>60</v>
      </c>
    </row>
    <row r="23" spans="1:5" ht="16.5">
      <c r="A23" s="136"/>
      <c r="B23" s="69" t="s">
        <v>110</v>
      </c>
      <c r="C23" s="51">
        <v>220</v>
      </c>
      <c r="D23" s="114">
        <v>159</v>
      </c>
      <c r="E23" s="45">
        <f>D23/C23*100</f>
        <v>72.27272727272728</v>
      </c>
    </row>
    <row r="24" spans="1:5" ht="16.5">
      <c r="A24" s="136"/>
      <c r="B24" s="89" t="s">
        <v>109</v>
      </c>
      <c r="C24" s="51">
        <v>83</v>
      </c>
      <c r="D24" s="114">
        <v>74</v>
      </c>
      <c r="E24" s="45">
        <f>D24/C24*100</f>
        <v>89.1566265060241</v>
      </c>
    </row>
    <row r="25" spans="1:5" ht="16.5">
      <c r="A25" s="135"/>
      <c r="B25" s="90" t="s">
        <v>108</v>
      </c>
      <c r="C25" s="51">
        <v>137</v>
      </c>
      <c r="D25" s="114">
        <v>85</v>
      </c>
      <c r="E25" s="45">
        <f>D25/C25*100</f>
        <v>62.04379562043796</v>
      </c>
    </row>
    <row r="26" spans="1:5" ht="56.25" customHeight="1">
      <c r="A26" s="71" t="s">
        <v>93</v>
      </c>
      <c r="B26" s="77" t="s">
        <v>94</v>
      </c>
      <c r="C26" s="51">
        <v>1035</v>
      </c>
      <c r="D26" s="114">
        <v>1166</v>
      </c>
      <c r="E26" s="45">
        <v>112.7</v>
      </c>
    </row>
    <row r="27" spans="1:5" ht="33">
      <c r="A27" s="57" t="s">
        <v>6</v>
      </c>
      <c r="B27" s="5" t="s">
        <v>26</v>
      </c>
      <c r="C27" s="51">
        <v>0</v>
      </c>
      <c r="D27" s="114">
        <v>1</v>
      </c>
      <c r="E27" s="45">
        <v>100</v>
      </c>
    </row>
    <row r="28" spans="1:5" ht="16.5">
      <c r="A28" s="144" t="s">
        <v>27</v>
      </c>
      <c r="B28" s="5" t="s">
        <v>7</v>
      </c>
      <c r="C28" s="60"/>
      <c r="D28" s="114"/>
      <c r="E28" s="59"/>
    </row>
    <row r="29" spans="1:5" ht="16.5">
      <c r="A29" s="145"/>
      <c r="B29" s="11" t="s">
        <v>137</v>
      </c>
      <c r="C29" s="51">
        <v>1</v>
      </c>
      <c r="D29" s="114">
        <v>1</v>
      </c>
      <c r="E29" s="59">
        <f>C29/D29*100</f>
        <v>100</v>
      </c>
    </row>
    <row r="30" spans="1:5" ht="16.5">
      <c r="A30" s="9"/>
      <c r="B30" s="12" t="s">
        <v>28</v>
      </c>
      <c r="C30" s="51"/>
      <c r="D30" s="114"/>
      <c r="E30" s="46"/>
    </row>
    <row r="31" spans="1:5" ht="16.5">
      <c r="A31" s="9"/>
      <c r="B31" s="13" t="s">
        <v>29</v>
      </c>
      <c r="C31" s="44">
        <v>0</v>
      </c>
      <c r="D31" s="114">
        <v>4</v>
      </c>
      <c r="E31" s="47">
        <v>400</v>
      </c>
    </row>
    <row r="32" spans="1:5" ht="16.5">
      <c r="A32" s="9"/>
      <c r="B32" s="13" t="s">
        <v>30</v>
      </c>
      <c r="C32" s="44">
        <v>12</v>
      </c>
      <c r="D32" s="114">
        <v>6</v>
      </c>
      <c r="E32" s="47">
        <v>50</v>
      </c>
    </row>
    <row r="33" spans="1:5" ht="16.5">
      <c r="A33" s="9"/>
      <c r="B33" s="13" t="s">
        <v>31</v>
      </c>
      <c r="C33" s="51"/>
      <c r="D33" s="114"/>
      <c r="E33" s="51"/>
    </row>
    <row r="34" spans="1:5" ht="16.5">
      <c r="A34" s="9"/>
      <c r="B34" s="13" t="s">
        <v>32</v>
      </c>
      <c r="C34" s="51"/>
      <c r="D34" s="114"/>
      <c r="E34" s="51"/>
    </row>
    <row r="35" spans="1:5" ht="16.5">
      <c r="A35" s="9"/>
      <c r="B35" s="13" t="s">
        <v>33</v>
      </c>
      <c r="C35" s="51">
        <v>2</v>
      </c>
      <c r="D35" s="114">
        <v>1</v>
      </c>
      <c r="E35" s="51">
        <v>50</v>
      </c>
    </row>
    <row r="36" spans="1:5" ht="16.5">
      <c r="A36" s="9"/>
      <c r="B36" s="13" t="s">
        <v>34</v>
      </c>
      <c r="C36" s="51"/>
      <c r="D36" s="114"/>
      <c r="E36" s="51"/>
    </row>
    <row r="37" spans="1:5" ht="16.5">
      <c r="A37" s="9"/>
      <c r="B37" s="13" t="s">
        <v>35</v>
      </c>
      <c r="C37" s="44">
        <v>5</v>
      </c>
      <c r="D37" s="114">
        <v>8</v>
      </c>
      <c r="E37" s="47">
        <v>160</v>
      </c>
    </row>
    <row r="38" spans="1:5" ht="16.5">
      <c r="A38" s="9"/>
      <c r="B38" s="13" t="s">
        <v>36</v>
      </c>
      <c r="C38" s="44">
        <v>0</v>
      </c>
      <c r="D38" s="114">
        <v>2</v>
      </c>
      <c r="E38" s="47">
        <v>200</v>
      </c>
    </row>
    <row r="39" spans="1:5" ht="16.5">
      <c r="A39" s="9"/>
      <c r="B39" s="13" t="s">
        <v>37</v>
      </c>
      <c r="C39" s="51">
        <v>2</v>
      </c>
      <c r="D39" s="114">
        <v>1</v>
      </c>
      <c r="E39" s="51">
        <v>50</v>
      </c>
    </row>
    <row r="40" spans="1:5" ht="16.5">
      <c r="A40" s="9"/>
      <c r="B40" s="87" t="s">
        <v>138</v>
      </c>
      <c r="C40" s="51">
        <v>1</v>
      </c>
      <c r="D40" s="114">
        <v>3</v>
      </c>
      <c r="E40" s="51">
        <v>300</v>
      </c>
    </row>
    <row r="41" spans="1:5" ht="16.5">
      <c r="A41" s="9"/>
      <c r="B41" s="13" t="s">
        <v>38</v>
      </c>
      <c r="C41" s="51"/>
      <c r="D41" s="114"/>
      <c r="E41" s="51"/>
    </row>
    <row r="42" spans="1:5" ht="16.5">
      <c r="A42" s="9"/>
      <c r="B42" s="13" t="s">
        <v>39</v>
      </c>
      <c r="C42" s="51">
        <v>2</v>
      </c>
      <c r="D42" s="114">
        <v>0</v>
      </c>
      <c r="E42" s="51"/>
    </row>
    <row r="43" spans="1:5" ht="16.5">
      <c r="A43" s="9"/>
      <c r="B43" s="13" t="s">
        <v>40</v>
      </c>
      <c r="C43" s="44">
        <v>1</v>
      </c>
      <c r="D43" s="114">
        <v>0</v>
      </c>
      <c r="E43" s="47"/>
    </row>
    <row r="44" spans="1:5" ht="16.5">
      <c r="A44" s="9"/>
      <c r="B44" s="13" t="s">
        <v>41</v>
      </c>
      <c r="C44" s="51"/>
      <c r="D44" s="51"/>
      <c r="E44" s="51"/>
    </row>
    <row r="45" spans="1:5" ht="16.5">
      <c r="A45" s="9"/>
      <c r="B45" s="13" t="s">
        <v>10</v>
      </c>
      <c r="C45" s="51"/>
      <c r="D45" s="51"/>
      <c r="E45" s="51"/>
    </row>
    <row r="46" spans="1:5" ht="16.5">
      <c r="A46" s="9"/>
      <c r="B46" s="13" t="s">
        <v>139</v>
      </c>
      <c r="C46" s="51">
        <v>2</v>
      </c>
      <c r="D46" s="51">
        <v>0</v>
      </c>
      <c r="E46" s="51">
        <v>200</v>
      </c>
    </row>
    <row r="47" spans="1:5" ht="16.5">
      <c r="A47" s="9"/>
      <c r="B47" s="7" t="s">
        <v>42</v>
      </c>
      <c r="C47" s="53">
        <f>C29+C30+C31+C32+C33+C34+C35+C36+C37+C38+C39+C40+C41+C42+C43+C44+C45+C46</f>
        <v>28</v>
      </c>
      <c r="D47" s="53">
        <f>D29+D30+D31+D32+D33+D34+D35+D37+D36+D38+D39+D40+D41+D42+D43+D44+D45+D46</f>
        <v>26</v>
      </c>
      <c r="E47" s="54">
        <v>92.9</v>
      </c>
    </row>
    <row r="48" spans="1:5" ht="16.5">
      <c r="A48" s="6"/>
      <c r="B48" s="14" t="s">
        <v>43</v>
      </c>
      <c r="C48" s="44">
        <v>1007</v>
      </c>
      <c r="D48" s="44">
        <v>1140</v>
      </c>
      <c r="E48" s="47">
        <f>D48/C48*100</f>
        <v>113.20754716981132</v>
      </c>
    </row>
    <row r="49" spans="1:5" ht="16.5">
      <c r="A49" s="15" t="s">
        <v>8</v>
      </c>
      <c r="B49" s="16" t="s">
        <v>9</v>
      </c>
      <c r="C49" s="26"/>
      <c r="D49" s="51"/>
      <c r="E49" s="48"/>
    </row>
    <row r="50" spans="1:5" ht="33">
      <c r="A50" s="10" t="s">
        <v>11</v>
      </c>
      <c r="B50" s="17" t="s">
        <v>82</v>
      </c>
      <c r="C50" s="137">
        <f>C53+C54+C55+C56</f>
        <v>27</v>
      </c>
      <c r="D50" s="137">
        <v>42</v>
      </c>
      <c r="E50" s="139">
        <v>155.6</v>
      </c>
    </row>
    <row r="51" spans="1:5" ht="33">
      <c r="A51" s="19"/>
      <c r="B51" s="18" t="s">
        <v>95</v>
      </c>
      <c r="C51" s="146"/>
      <c r="D51" s="154"/>
      <c r="E51" s="140"/>
    </row>
    <row r="52" spans="1:5" ht="16.5">
      <c r="A52" s="100"/>
      <c r="B52" s="20" t="s">
        <v>14</v>
      </c>
      <c r="C52" s="147"/>
      <c r="D52" s="138"/>
      <c r="E52" s="141"/>
    </row>
    <row r="53" spans="1:5" ht="16.5">
      <c r="A53" s="101" t="s">
        <v>12</v>
      </c>
      <c r="B53" s="13" t="s">
        <v>83</v>
      </c>
      <c r="C53" s="51">
        <v>6</v>
      </c>
      <c r="D53" s="51">
        <v>24</v>
      </c>
      <c r="E53" s="49">
        <v>40</v>
      </c>
    </row>
    <row r="54" spans="1:5" ht="16.5">
      <c r="A54" s="101" t="s">
        <v>13</v>
      </c>
      <c r="B54" s="22" t="s">
        <v>92</v>
      </c>
      <c r="C54" s="51">
        <v>2</v>
      </c>
      <c r="D54" s="51">
        <v>4</v>
      </c>
      <c r="E54" s="50">
        <v>200</v>
      </c>
    </row>
    <row r="55" spans="1:5" ht="16.5">
      <c r="A55" s="102" t="s">
        <v>76</v>
      </c>
      <c r="B55" s="14" t="s">
        <v>126</v>
      </c>
      <c r="C55" s="51">
        <v>14</v>
      </c>
      <c r="D55" s="51">
        <v>9</v>
      </c>
      <c r="E55" s="50">
        <v>64.3</v>
      </c>
    </row>
    <row r="56" spans="1:5" ht="33">
      <c r="A56" s="103" t="s">
        <v>77</v>
      </c>
      <c r="B56" s="23" t="s">
        <v>85</v>
      </c>
      <c r="C56" s="51">
        <v>5</v>
      </c>
      <c r="D56" s="51">
        <v>5</v>
      </c>
      <c r="E56" s="50">
        <v>100</v>
      </c>
    </row>
    <row r="57" spans="1:5" ht="36.75" customHeight="1">
      <c r="A57" s="99" t="s">
        <v>15</v>
      </c>
      <c r="B57" s="17" t="s">
        <v>18</v>
      </c>
      <c r="C57" s="137">
        <f>C59+C60+C61+C62</f>
        <v>69</v>
      </c>
      <c r="D57" s="155">
        <v>181</v>
      </c>
      <c r="E57" s="142">
        <v>263.3</v>
      </c>
    </row>
    <row r="58" spans="1:5" ht="16.5">
      <c r="A58" s="102"/>
      <c r="B58" s="20" t="s">
        <v>14</v>
      </c>
      <c r="C58" s="138"/>
      <c r="D58" s="156"/>
      <c r="E58" s="143"/>
    </row>
    <row r="59" spans="1:5" ht="16.5">
      <c r="A59" s="101" t="s">
        <v>16</v>
      </c>
      <c r="B59" s="13" t="s">
        <v>83</v>
      </c>
      <c r="C59" s="51">
        <v>48</v>
      </c>
      <c r="D59" s="51">
        <v>159</v>
      </c>
      <c r="E59" s="49">
        <v>331.3</v>
      </c>
    </row>
    <row r="60" spans="1:5" ht="16.5">
      <c r="A60" s="101" t="s">
        <v>17</v>
      </c>
      <c r="B60" s="22" t="s">
        <v>84</v>
      </c>
      <c r="C60" s="51">
        <v>2</v>
      </c>
      <c r="D60" s="51">
        <v>4</v>
      </c>
      <c r="E60" s="47">
        <v>200</v>
      </c>
    </row>
    <row r="61" spans="1:5" ht="16.5">
      <c r="A61" s="101" t="s">
        <v>123</v>
      </c>
      <c r="B61" s="14" t="s">
        <v>126</v>
      </c>
      <c r="C61" s="51">
        <v>14</v>
      </c>
      <c r="D61" s="51">
        <v>13</v>
      </c>
      <c r="E61" s="47">
        <v>92.9</v>
      </c>
    </row>
    <row r="62" spans="1:5" ht="36" customHeight="1">
      <c r="A62" s="104" t="s">
        <v>124</v>
      </c>
      <c r="B62" s="23" t="s">
        <v>85</v>
      </c>
      <c r="C62" s="51">
        <v>5</v>
      </c>
      <c r="D62" s="51">
        <v>5</v>
      </c>
      <c r="E62" s="70">
        <v>100</v>
      </c>
    </row>
    <row r="63" spans="1:5" ht="36.75" customHeight="1">
      <c r="A63" s="16" t="s">
        <v>19</v>
      </c>
      <c r="B63" s="82" t="s">
        <v>115</v>
      </c>
      <c r="C63" s="83">
        <f>C64+C65+C66+C67</f>
        <v>63</v>
      </c>
      <c r="D63" s="51">
        <v>155</v>
      </c>
      <c r="E63" s="70">
        <v>246</v>
      </c>
    </row>
    <row r="64" spans="1:5" ht="16.5" customHeight="1">
      <c r="A64" s="21" t="s">
        <v>97</v>
      </c>
      <c r="B64" s="82" t="s">
        <v>83</v>
      </c>
      <c r="C64" s="51">
        <v>42</v>
      </c>
      <c r="D64" s="51">
        <v>133</v>
      </c>
      <c r="E64" s="47">
        <v>316.7</v>
      </c>
    </row>
    <row r="65" spans="1:5" ht="17.25" customHeight="1">
      <c r="A65" s="21" t="s">
        <v>98</v>
      </c>
      <c r="B65" s="82" t="s">
        <v>92</v>
      </c>
      <c r="C65" s="51">
        <v>2</v>
      </c>
      <c r="D65" s="51">
        <v>4</v>
      </c>
      <c r="E65" s="47">
        <v>200</v>
      </c>
    </row>
    <row r="66" spans="1:5" ht="17.25" customHeight="1">
      <c r="A66" s="21" t="s">
        <v>99</v>
      </c>
      <c r="B66" s="14" t="s">
        <v>126</v>
      </c>
      <c r="C66" s="51">
        <v>14</v>
      </c>
      <c r="D66" s="51">
        <v>13</v>
      </c>
      <c r="E66" s="47">
        <v>92.9</v>
      </c>
    </row>
    <row r="67" spans="1:5" ht="37.5" customHeight="1">
      <c r="A67" s="2" t="s">
        <v>125</v>
      </c>
      <c r="B67" s="13" t="s">
        <v>85</v>
      </c>
      <c r="C67" s="51">
        <v>5</v>
      </c>
      <c r="D67" s="51">
        <v>5</v>
      </c>
      <c r="E67" s="70">
        <v>100</v>
      </c>
    </row>
    <row r="68" spans="1:5" ht="48.75" customHeight="1">
      <c r="A68" s="91" t="s">
        <v>111</v>
      </c>
      <c r="B68" s="82" t="s">
        <v>96</v>
      </c>
      <c r="C68" s="83">
        <f>C69+C70+C71+C72</f>
        <v>74</v>
      </c>
      <c r="D68" s="51">
        <v>191</v>
      </c>
      <c r="E68" s="70">
        <v>258.1</v>
      </c>
    </row>
    <row r="69" spans="1:5" ht="17.25" customHeight="1">
      <c r="A69" s="92" t="s">
        <v>112</v>
      </c>
      <c r="B69" s="82" t="s">
        <v>83</v>
      </c>
      <c r="C69" s="51">
        <v>53</v>
      </c>
      <c r="D69" s="51">
        <v>169</v>
      </c>
      <c r="E69" s="47">
        <v>318.9</v>
      </c>
    </row>
    <row r="70" spans="1:5" ht="16.5" customHeight="1">
      <c r="A70" s="92" t="s">
        <v>113</v>
      </c>
      <c r="B70" s="82" t="s">
        <v>92</v>
      </c>
      <c r="C70" s="51">
        <v>2</v>
      </c>
      <c r="D70" s="51">
        <v>4</v>
      </c>
      <c r="E70" s="47">
        <v>200</v>
      </c>
    </row>
    <row r="71" spans="1:5" ht="16.5" customHeight="1">
      <c r="A71" s="92" t="s">
        <v>114</v>
      </c>
      <c r="B71" s="14" t="s">
        <v>126</v>
      </c>
      <c r="C71" s="51">
        <v>14</v>
      </c>
      <c r="D71" s="51">
        <v>13</v>
      </c>
      <c r="E71" s="47">
        <v>92.9</v>
      </c>
    </row>
    <row r="72" spans="1:5" ht="39" customHeight="1">
      <c r="A72" s="88" t="s">
        <v>127</v>
      </c>
      <c r="B72" s="13" t="s">
        <v>85</v>
      </c>
      <c r="C72" s="51">
        <v>5</v>
      </c>
      <c r="D72" s="51">
        <v>5</v>
      </c>
      <c r="E72" s="70">
        <v>100</v>
      </c>
    </row>
    <row r="73" spans="1:5" ht="17.25" customHeight="1">
      <c r="A73" s="24"/>
      <c r="B73" s="24"/>
      <c r="C73" s="24"/>
      <c r="D73" s="24"/>
      <c r="E73" s="24"/>
    </row>
    <row r="74" spans="1:5" ht="12" customHeight="1">
      <c r="A74" s="24"/>
      <c r="B74" s="24"/>
      <c r="C74" s="24"/>
      <c r="D74" s="24"/>
      <c r="E74" s="24"/>
    </row>
    <row r="75" spans="1:5" ht="12" customHeight="1">
      <c r="A75" s="24"/>
      <c r="B75" s="24"/>
      <c r="C75" s="24"/>
      <c r="D75" s="24"/>
      <c r="E75" s="24"/>
    </row>
    <row r="76" spans="1:5" ht="12" customHeight="1">
      <c r="A76" s="158"/>
      <c r="B76" s="158"/>
      <c r="C76" s="55"/>
      <c r="D76" s="55"/>
      <c r="E76" s="55"/>
    </row>
    <row r="77" spans="1:5" ht="14.25" customHeight="1">
      <c r="A77" s="150" t="s">
        <v>105</v>
      </c>
      <c r="B77" s="150"/>
      <c r="C77" s="105"/>
      <c r="D77" s="151" t="s">
        <v>163</v>
      </c>
      <c r="E77" s="151"/>
    </row>
    <row r="78" spans="1:5" ht="12.75" customHeight="1">
      <c r="A78" s="55"/>
      <c r="B78" s="55"/>
      <c r="C78" s="55"/>
      <c r="D78" s="55"/>
      <c r="E78" s="55"/>
    </row>
    <row r="95" spans="1:4" ht="12.75">
      <c r="A95" s="157" t="s">
        <v>49</v>
      </c>
      <c r="B95" s="157"/>
      <c r="C95" s="157"/>
      <c r="D95" s="157"/>
    </row>
    <row r="96" spans="1:5" ht="12.75">
      <c r="A96" s="157" t="s">
        <v>50</v>
      </c>
      <c r="B96" s="157"/>
      <c r="C96" s="157"/>
      <c r="D96" s="157"/>
      <c r="E96" s="157"/>
    </row>
    <row r="97" spans="1:4" ht="12.75">
      <c r="A97" s="52" t="s">
        <v>213</v>
      </c>
      <c r="B97" s="52"/>
      <c r="C97" s="52"/>
      <c r="D97" s="52"/>
    </row>
    <row r="98" spans="1:4" ht="12.75">
      <c r="A98" s="148"/>
      <c r="B98" s="148"/>
      <c r="C98" s="148"/>
      <c r="D98" s="148"/>
    </row>
  </sheetData>
  <sheetProtection/>
  <mergeCells count="20">
    <mergeCell ref="A98:D98"/>
    <mergeCell ref="B11:B12"/>
    <mergeCell ref="A77:B77"/>
    <mergeCell ref="D77:E77"/>
    <mergeCell ref="E11:E12"/>
    <mergeCell ref="D50:D52"/>
    <mergeCell ref="D57:D58"/>
    <mergeCell ref="A96:E96"/>
    <mergeCell ref="A76:B76"/>
    <mergeCell ref="A95:D95"/>
    <mergeCell ref="A2:E8"/>
    <mergeCell ref="C11:C12"/>
    <mergeCell ref="A11:A13"/>
    <mergeCell ref="A14:A16"/>
    <mergeCell ref="A17:A25"/>
    <mergeCell ref="C57:C58"/>
    <mergeCell ref="E50:E52"/>
    <mergeCell ref="E57:E58"/>
    <mergeCell ref="A28:A29"/>
    <mergeCell ref="C50:C52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2"/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"/>
  <sheetViews>
    <sheetView view="pageBreakPreview" zoomScale="75" zoomScaleSheetLayoutView="75" zoomScalePageLayoutView="0" workbookViewId="0" topLeftCell="A10">
      <selection activeCell="G88" sqref="G88"/>
    </sheetView>
  </sheetViews>
  <sheetFormatPr defaultColWidth="9.00390625" defaultRowHeight="12.75"/>
  <cols>
    <col min="1" max="1" width="6.75390625" style="27" customWidth="1"/>
    <col min="2" max="2" width="69.25390625" style="28" customWidth="1"/>
    <col min="3" max="3" width="15.625" style="0" customWidth="1"/>
    <col min="4" max="4" width="14.625" style="0" customWidth="1"/>
    <col min="5" max="5" width="20.00390625" style="0" customWidth="1"/>
    <col min="6" max="6" width="17.25390625" style="0" customWidth="1"/>
    <col min="7" max="7" width="11.625" style="0" customWidth="1"/>
  </cols>
  <sheetData>
    <row r="1" ht="16.5" customHeight="1">
      <c r="G1" s="30" t="s">
        <v>46</v>
      </c>
    </row>
    <row r="2" spans="1:7" s="29" customFormat="1" ht="12.75" customHeight="1">
      <c r="A2" s="31"/>
      <c r="B2" s="160" t="s">
        <v>164</v>
      </c>
      <c r="C2" s="161"/>
      <c r="D2" s="161"/>
      <c r="E2" s="161"/>
      <c r="F2" s="161"/>
      <c r="G2" s="32"/>
    </row>
    <row r="3" spans="1:7" s="29" customFormat="1" ht="12.75" customHeight="1">
      <c r="A3" s="32"/>
      <c r="B3" s="161"/>
      <c r="C3" s="161"/>
      <c r="D3" s="161"/>
      <c r="E3" s="161"/>
      <c r="F3" s="161"/>
      <c r="G3" s="32"/>
    </row>
    <row r="4" spans="1:7" s="29" customFormat="1" ht="12.75" customHeight="1">
      <c r="A4" s="32"/>
      <c r="B4" s="161"/>
      <c r="C4" s="161"/>
      <c r="D4" s="161"/>
      <c r="E4" s="161"/>
      <c r="F4" s="161"/>
      <c r="G4" s="32"/>
    </row>
    <row r="5" spans="1:7" s="29" customFormat="1" ht="12.75" customHeight="1">
      <c r="A5" s="32"/>
      <c r="B5" s="161"/>
      <c r="C5" s="161"/>
      <c r="D5" s="161"/>
      <c r="E5" s="161"/>
      <c r="F5" s="161"/>
      <c r="G5" s="32"/>
    </row>
    <row r="6" spans="1:7" s="29" customFormat="1" ht="12.75" customHeight="1">
      <c r="A6" s="32"/>
      <c r="B6" s="161"/>
      <c r="C6" s="161"/>
      <c r="D6" s="161"/>
      <c r="E6" s="161"/>
      <c r="F6" s="161"/>
      <c r="G6" s="32"/>
    </row>
    <row r="7" spans="1:7" s="29" customFormat="1" ht="72" customHeight="1">
      <c r="A7" s="32"/>
      <c r="B7" s="161"/>
      <c r="C7" s="161"/>
      <c r="D7" s="161"/>
      <c r="E7" s="161"/>
      <c r="F7" s="161"/>
      <c r="G7" s="32"/>
    </row>
    <row r="8" spans="1:7" s="29" customFormat="1" ht="21.75" customHeight="1">
      <c r="A8" s="159" t="s">
        <v>21</v>
      </c>
      <c r="B8" s="162" t="s">
        <v>44</v>
      </c>
      <c r="C8" s="168" t="s">
        <v>102</v>
      </c>
      <c r="D8" s="169"/>
      <c r="E8" s="169"/>
      <c r="F8" s="163" t="s">
        <v>58</v>
      </c>
      <c r="G8" s="162" t="s">
        <v>45</v>
      </c>
    </row>
    <row r="9" spans="1:7" s="29" customFormat="1" ht="8.25" customHeight="1">
      <c r="A9" s="159"/>
      <c r="B9" s="162"/>
      <c r="C9" s="170"/>
      <c r="D9" s="171"/>
      <c r="E9" s="171"/>
      <c r="F9" s="164"/>
      <c r="G9" s="162"/>
    </row>
    <row r="10" spans="1:7" s="29" customFormat="1" ht="61.5" customHeight="1">
      <c r="A10" s="159"/>
      <c r="B10" s="162"/>
      <c r="C10" s="75" t="s">
        <v>88</v>
      </c>
      <c r="D10" s="75" t="s">
        <v>89</v>
      </c>
      <c r="E10" s="75" t="s">
        <v>90</v>
      </c>
      <c r="F10" s="165"/>
      <c r="G10" s="162"/>
    </row>
    <row r="11" spans="1:7" s="41" customFormat="1" ht="21" customHeight="1">
      <c r="A11" s="79" t="s">
        <v>2</v>
      </c>
      <c r="B11" s="62" t="s">
        <v>51</v>
      </c>
      <c r="C11" s="65">
        <f>C12+C13+C14+C15+C16+C17+C18+C19+C20+C21+C22+C23+C24+C25+C26+C27+C28+C29+C30</f>
        <v>32</v>
      </c>
      <c r="D11" s="65">
        <f>D12+D13+D14+D15+D16+D17+D18+D19+D20+D21+D22+D23+D24+D25+D26+D27+D28+D29+D30</f>
        <v>18</v>
      </c>
      <c r="E11" s="65">
        <f>E12+E13+E14+E15+E16+E17+E18+E19+E20+E21+E22+E24+E23+E25+E26+E27+E28+E30</f>
        <v>10</v>
      </c>
      <c r="F11" s="65">
        <f>F12+F13+F14+F15+F16+F17+F18+F19+F20+F21+F22+F23+F24+F25+F26+F27+F28</f>
        <v>6</v>
      </c>
      <c r="G11" s="65">
        <f aca="true" t="shared" si="0" ref="G11:G20">C11+D11+F11</f>
        <v>56</v>
      </c>
    </row>
    <row r="12" spans="1:7" s="41" customFormat="1" ht="21" customHeight="1">
      <c r="A12" s="80"/>
      <c r="B12" s="72" t="s">
        <v>128</v>
      </c>
      <c r="C12" s="37">
        <v>4</v>
      </c>
      <c r="D12" s="37">
        <v>1</v>
      </c>
      <c r="E12" s="84">
        <v>1</v>
      </c>
      <c r="F12" s="37">
        <v>5</v>
      </c>
      <c r="G12" s="37">
        <f t="shared" si="0"/>
        <v>10</v>
      </c>
    </row>
    <row r="13" spans="1:7" s="41" customFormat="1" ht="21" customHeight="1">
      <c r="A13" s="80"/>
      <c r="B13" s="72" t="s">
        <v>166</v>
      </c>
      <c r="C13" s="37">
        <v>1</v>
      </c>
      <c r="D13" s="37">
        <v>0</v>
      </c>
      <c r="E13" s="84"/>
      <c r="F13" s="36">
        <v>1</v>
      </c>
      <c r="G13" s="37">
        <f t="shared" si="0"/>
        <v>2</v>
      </c>
    </row>
    <row r="14" spans="1:7" s="41" customFormat="1" ht="21" customHeight="1">
      <c r="A14" s="80"/>
      <c r="B14" s="72" t="s">
        <v>165</v>
      </c>
      <c r="C14" s="37">
        <v>5</v>
      </c>
      <c r="D14" s="37">
        <v>3</v>
      </c>
      <c r="E14" s="84"/>
      <c r="F14" s="36">
        <v>0</v>
      </c>
      <c r="G14" s="37">
        <f t="shared" si="0"/>
        <v>8</v>
      </c>
    </row>
    <row r="15" spans="1:7" s="41" customFormat="1" ht="21" customHeight="1">
      <c r="A15" s="80"/>
      <c r="B15" s="72" t="s">
        <v>167</v>
      </c>
      <c r="C15" s="37">
        <v>1</v>
      </c>
      <c r="D15" s="37">
        <v>1</v>
      </c>
      <c r="E15" s="85"/>
      <c r="F15" s="36">
        <v>0</v>
      </c>
      <c r="G15" s="37">
        <f t="shared" si="0"/>
        <v>2</v>
      </c>
    </row>
    <row r="16" spans="1:7" s="41" customFormat="1" ht="21" customHeight="1">
      <c r="A16" s="80"/>
      <c r="B16" s="72" t="s">
        <v>168</v>
      </c>
      <c r="C16" s="37">
        <v>4</v>
      </c>
      <c r="D16" s="37">
        <v>2</v>
      </c>
      <c r="E16" s="84">
        <v>4</v>
      </c>
      <c r="F16" s="36">
        <v>0</v>
      </c>
      <c r="G16" s="37">
        <f t="shared" si="0"/>
        <v>6</v>
      </c>
    </row>
    <row r="17" spans="1:7" s="41" customFormat="1" ht="21" customHeight="1">
      <c r="A17" s="80"/>
      <c r="B17" s="72" t="s">
        <v>169</v>
      </c>
      <c r="C17" s="37">
        <v>2</v>
      </c>
      <c r="D17" s="37">
        <v>0</v>
      </c>
      <c r="E17" s="84">
        <v>1</v>
      </c>
      <c r="F17" s="36">
        <v>0</v>
      </c>
      <c r="G17" s="37">
        <f t="shared" si="0"/>
        <v>2</v>
      </c>
    </row>
    <row r="18" spans="1:7" s="41" customFormat="1" ht="21" customHeight="1">
      <c r="A18" s="80"/>
      <c r="B18" s="72" t="s">
        <v>140</v>
      </c>
      <c r="C18" s="37">
        <v>4</v>
      </c>
      <c r="D18" s="37">
        <v>2</v>
      </c>
      <c r="E18" s="84">
        <v>1</v>
      </c>
      <c r="F18" s="36">
        <v>0</v>
      </c>
      <c r="G18" s="37">
        <f t="shared" si="0"/>
        <v>6</v>
      </c>
    </row>
    <row r="19" spans="1:7" s="41" customFormat="1" ht="21" customHeight="1">
      <c r="A19" s="80"/>
      <c r="B19" s="72" t="s">
        <v>170</v>
      </c>
      <c r="C19" s="37">
        <v>2</v>
      </c>
      <c r="D19" s="37">
        <v>0</v>
      </c>
      <c r="E19" s="84"/>
      <c r="F19" s="36">
        <v>0</v>
      </c>
      <c r="G19" s="37">
        <f t="shared" si="0"/>
        <v>2</v>
      </c>
    </row>
    <row r="20" spans="1:7" s="41" customFormat="1" ht="21" customHeight="1">
      <c r="A20" s="80"/>
      <c r="B20" s="72" t="s">
        <v>211</v>
      </c>
      <c r="C20" s="37">
        <v>1</v>
      </c>
      <c r="D20" s="37">
        <v>0</v>
      </c>
      <c r="E20" s="84"/>
      <c r="F20" s="36">
        <v>0</v>
      </c>
      <c r="G20" s="37">
        <f t="shared" si="0"/>
        <v>1</v>
      </c>
    </row>
    <row r="21" spans="1:7" s="41" customFormat="1" ht="21" customHeight="1">
      <c r="A21" s="80"/>
      <c r="B21" s="72" t="s">
        <v>171</v>
      </c>
      <c r="C21" s="37">
        <v>1</v>
      </c>
      <c r="D21" s="37">
        <v>0</v>
      </c>
      <c r="E21" s="84"/>
      <c r="F21" s="36">
        <v>0</v>
      </c>
      <c r="G21" s="37">
        <f aca="true" t="shared" si="1" ref="G21:G30">C21+D21+F21</f>
        <v>1</v>
      </c>
    </row>
    <row r="22" spans="1:7" s="41" customFormat="1" ht="21" customHeight="1">
      <c r="A22" s="80"/>
      <c r="B22" s="72" t="s">
        <v>172</v>
      </c>
      <c r="C22" s="37">
        <v>0</v>
      </c>
      <c r="D22" s="37">
        <v>4</v>
      </c>
      <c r="E22" s="84">
        <v>1</v>
      </c>
      <c r="F22" s="36">
        <v>0</v>
      </c>
      <c r="G22" s="37">
        <f t="shared" si="1"/>
        <v>4</v>
      </c>
    </row>
    <row r="23" spans="1:7" s="41" customFormat="1" ht="21" customHeight="1">
      <c r="A23" s="80"/>
      <c r="B23" s="72" t="s">
        <v>173</v>
      </c>
      <c r="C23" s="37">
        <v>0</v>
      </c>
      <c r="D23" s="37">
        <v>1</v>
      </c>
      <c r="E23" s="84">
        <v>1</v>
      </c>
      <c r="F23" s="36">
        <v>0</v>
      </c>
      <c r="G23" s="37">
        <f t="shared" si="1"/>
        <v>1</v>
      </c>
    </row>
    <row r="24" spans="1:7" s="41" customFormat="1" ht="21" customHeight="1">
      <c r="A24" s="80"/>
      <c r="B24" s="72" t="s">
        <v>174</v>
      </c>
      <c r="C24" s="37">
        <v>2</v>
      </c>
      <c r="D24" s="37">
        <v>0</v>
      </c>
      <c r="E24" s="84"/>
      <c r="F24" s="36">
        <v>0</v>
      </c>
      <c r="G24" s="37">
        <f t="shared" si="1"/>
        <v>2</v>
      </c>
    </row>
    <row r="25" spans="1:7" s="41" customFormat="1" ht="21" customHeight="1">
      <c r="A25" s="80"/>
      <c r="B25" s="72" t="s">
        <v>175</v>
      </c>
      <c r="C25" s="37">
        <v>2</v>
      </c>
      <c r="D25" s="37">
        <v>1</v>
      </c>
      <c r="E25" s="84"/>
      <c r="F25" s="36">
        <v>0</v>
      </c>
      <c r="G25" s="37">
        <f t="shared" si="1"/>
        <v>3</v>
      </c>
    </row>
    <row r="26" spans="1:7" s="41" customFormat="1" ht="21" customHeight="1">
      <c r="A26" s="80"/>
      <c r="B26" s="72" t="s">
        <v>176</v>
      </c>
      <c r="C26" s="37">
        <v>1</v>
      </c>
      <c r="D26" s="37">
        <v>0</v>
      </c>
      <c r="E26" s="84"/>
      <c r="F26" s="36">
        <v>0</v>
      </c>
      <c r="G26" s="37">
        <f t="shared" si="1"/>
        <v>1</v>
      </c>
    </row>
    <row r="27" spans="1:7" s="41" customFormat="1" ht="21" customHeight="1">
      <c r="A27" s="80"/>
      <c r="B27" s="72" t="s">
        <v>177</v>
      </c>
      <c r="C27" s="37">
        <v>0</v>
      </c>
      <c r="D27" s="37">
        <v>1</v>
      </c>
      <c r="E27" s="84"/>
      <c r="F27" s="36">
        <v>0</v>
      </c>
      <c r="G27" s="37">
        <f t="shared" si="1"/>
        <v>1</v>
      </c>
    </row>
    <row r="28" spans="1:7" s="41" customFormat="1" ht="21" customHeight="1">
      <c r="A28" s="80"/>
      <c r="B28" s="72" t="s">
        <v>178</v>
      </c>
      <c r="C28" s="37">
        <v>1</v>
      </c>
      <c r="D28" s="37">
        <v>1</v>
      </c>
      <c r="E28" s="84"/>
      <c r="F28" s="36">
        <v>0</v>
      </c>
      <c r="G28" s="37">
        <f t="shared" si="1"/>
        <v>2</v>
      </c>
    </row>
    <row r="29" spans="1:7" s="41" customFormat="1" ht="21" customHeight="1">
      <c r="A29" s="80"/>
      <c r="B29" s="72" t="s">
        <v>141</v>
      </c>
      <c r="C29" s="37">
        <v>1</v>
      </c>
      <c r="D29" s="37">
        <v>0</v>
      </c>
      <c r="E29" s="84"/>
      <c r="F29" s="36">
        <v>0</v>
      </c>
      <c r="G29" s="37">
        <f t="shared" si="1"/>
        <v>1</v>
      </c>
    </row>
    <row r="30" spans="1:7" s="41" customFormat="1" ht="21" customHeight="1">
      <c r="A30" s="80"/>
      <c r="B30" s="72" t="s">
        <v>179</v>
      </c>
      <c r="C30" s="37">
        <v>0</v>
      </c>
      <c r="D30" s="37">
        <v>1</v>
      </c>
      <c r="E30" s="84">
        <v>1</v>
      </c>
      <c r="F30" s="36">
        <v>0</v>
      </c>
      <c r="G30" s="37">
        <f t="shared" si="1"/>
        <v>1</v>
      </c>
    </row>
    <row r="31" spans="1:7" s="41" customFormat="1" ht="21" customHeight="1">
      <c r="A31" s="106" t="s">
        <v>3</v>
      </c>
      <c r="B31" s="63" t="s">
        <v>52</v>
      </c>
      <c r="C31" s="64">
        <f>C32+C33+C361+C34+C35+C36+C37+C38+C39+C40+C41+C42+C43</f>
        <v>32</v>
      </c>
      <c r="D31" s="64">
        <f>D32+D33+D34+D35+D36+D37+D38+D39+D40+D41+D42+D43</f>
        <v>29</v>
      </c>
      <c r="E31" s="64">
        <f>E32+E33+E34+E35+E36+E37+E38+E39+E40+E41+E42+E43</f>
        <v>8</v>
      </c>
      <c r="F31" s="64">
        <f>F32+F33+F34+F35+F36+F37+F38+F39+F40+F41+F42+F43</f>
        <v>47</v>
      </c>
      <c r="G31" s="64">
        <f aca="true" t="shared" si="2" ref="G31:G42">C31+D31+F31</f>
        <v>108</v>
      </c>
    </row>
    <row r="32" spans="1:7" s="41" customFormat="1" ht="21" customHeight="1">
      <c r="A32" s="80"/>
      <c r="B32" s="72" t="s">
        <v>59</v>
      </c>
      <c r="C32" s="37">
        <v>0</v>
      </c>
      <c r="D32" s="36">
        <v>0</v>
      </c>
      <c r="E32" s="84"/>
      <c r="F32" s="36">
        <v>0</v>
      </c>
      <c r="G32" s="37">
        <f t="shared" si="2"/>
        <v>0</v>
      </c>
    </row>
    <row r="33" spans="1:7" s="41" customFormat="1" ht="21" customHeight="1">
      <c r="A33" s="80"/>
      <c r="B33" s="72" t="s">
        <v>181</v>
      </c>
      <c r="C33" s="37">
        <v>1</v>
      </c>
      <c r="D33" s="37">
        <v>0</v>
      </c>
      <c r="E33" s="85"/>
      <c r="F33" s="36">
        <v>1</v>
      </c>
      <c r="G33" s="37">
        <f t="shared" si="2"/>
        <v>2</v>
      </c>
    </row>
    <row r="34" spans="1:7" s="41" customFormat="1" ht="21" customHeight="1">
      <c r="A34" s="80"/>
      <c r="B34" s="72" t="s">
        <v>180</v>
      </c>
      <c r="C34" s="36">
        <v>0</v>
      </c>
      <c r="D34" s="36">
        <v>1</v>
      </c>
      <c r="E34" s="84"/>
      <c r="F34" s="37">
        <v>3</v>
      </c>
      <c r="G34" s="37">
        <f t="shared" si="2"/>
        <v>4</v>
      </c>
    </row>
    <row r="35" spans="1:7" s="41" customFormat="1" ht="21" customHeight="1">
      <c r="A35" s="80"/>
      <c r="B35" s="72" t="s">
        <v>129</v>
      </c>
      <c r="C35" s="37">
        <v>11</v>
      </c>
      <c r="D35" s="36">
        <v>11</v>
      </c>
      <c r="E35" s="84">
        <v>2</v>
      </c>
      <c r="F35" s="36">
        <v>6</v>
      </c>
      <c r="G35" s="128">
        <f t="shared" si="2"/>
        <v>28</v>
      </c>
    </row>
    <row r="36" spans="1:7" s="41" customFormat="1" ht="21" customHeight="1">
      <c r="A36" s="80"/>
      <c r="B36" s="72" t="s">
        <v>183</v>
      </c>
      <c r="C36" s="37">
        <v>7</v>
      </c>
      <c r="D36" s="37">
        <v>0</v>
      </c>
      <c r="E36" s="85"/>
      <c r="F36" s="36">
        <v>9</v>
      </c>
      <c r="G36" s="128">
        <f t="shared" si="2"/>
        <v>16</v>
      </c>
    </row>
    <row r="37" spans="1:7" s="41" customFormat="1" ht="21" customHeight="1">
      <c r="A37" s="80"/>
      <c r="B37" s="72" t="s">
        <v>130</v>
      </c>
      <c r="C37" s="37">
        <v>0</v>
      </c>
      <c r="D37" s="37">
        <v>2</v>
      </c>
      <c r="E37" s="85"/>
      <c r="F37" s="36">
        <v>0</v>
      </c>
      <c r="G37" s="128">
        <f t="shared" si="2"/>
        <v>2</v>
      </c>
    </row>
    <row r="38" spans="1:7" s="41" customFormat="1" ht="21" customHeight="1">
      <c r="A38" s="80"/>
      <c r="B38" s="72" t="s">
        <v>184</v>
      </c>
      <c r="C38" s="37">
        <v>1</v>
      </c>
      <c r="D38" s="37">
        <v>0</v>
      </c>
      <c r="E38" s="85"/>
      <c r="F38" s="36">
        <v>0</v>
      </c>
      <c r="G38" s="128">
        <f t="shared" si="2"/>
        <v>1</v>
      </c>
    </row>
    <row r="39" spans="1:7" s="41" customFormat="1" ht="21" customHeight="1">
      <c r="A39" s="80"/>
      <c r="B39" s="72" t="s">
        <v>131</v>
      </c>
      <c r="C39" s="37">
        <v>2</v>
      </c>
      <c r="D39" s="37">
        <v>3</v>
      </c>
      <c r="E39" s="85">
        <v>2</v>
      </c>
      <c r="F39" s="36">
        <v>4</v>
      </c>
      <c r="G39" s="128">
        <f t="shared" si="2"/>
        <v>9</v>
      </c>
    </row>
    <row r="40" spans="1:7" s="41" customFormat="1" ht="21" customHeight="1">
      <c r="A40" s="80"/>
      <c r="B40" s="72" t="s">
        <v>60</v>
      </c>
      <c r="C40" s="37">
        <v>4</v>
      </c>
      <c r="D40" s="37">
        <v>4</v>
      </c>
      <c r="E40" s="85">
        <v>3</v>
      </c>
      <c r="F40" s="36">
        <v>5</v>
      </c>
      <c r="G40" s="128">
        <f t="shared" si="2"/>
        <v>13</v>
      </c>
    </row>
    <row r="41" spans="1:7" s="41" customFormat="1" ht="21" customHeight="1">
      <c r="A41" s="80"/>
      <c r="B41" s="72" t="s">
        <v>182</v>
      </c>
      <c r="C41" s="37">
        <v>0</v>
      </c>
      <c r="D41" s="37">
        <v>1</v>
      </c>
      <c r="E41" s="85"/>
      <c r="F41" s="36">
        <v>2</v>
      </c>
      <c r="G41" s="128">
        <f t="shared" si="2"/>
        <v>3</v>
      </c>
    </row>
    <row r="42" spans="1:7" s="41" customFormat="1" ht="21" customHeight="1">
      <c r="A42" s="80"/>
      <c r="B42" s="72" t="s">
        <v>142</v>
      </c>
      <c r="C42" s="37">
        <v>6</v>
      </c>
      <c r="D42" s="37">
        <v>6</v>
      </c>
      <c r="E42" s="85"/>
      <c r="F42" s="36">
        <v>17</v>
      </c>
      <c r="G42" s="128">
        <f t="shared" si="2"/>
        <v>29</v>
      </c>
    </row>
    <row r="43" spans="1:7" s="41" customFormat="1" ht="21" customHeight="1">
      <c r="A43" s="80"/>
      <c r="B43" s="72" t="s">
        <v>60</v>
      </c>
      <c r="C43" s="37">
        <v>0</v>
      </c>
      <c r="D43" s="37">
        <v>1</v>
      </c>
      <c r="E43" s="85">
        <v>1</v>
      </c>
      <c r="F43" s="36">
        <v>0</v>
      </c>
      <c r="G43" s="37">
        <f aca="true" t="shared" si="3" ref="G43:G48">C43+D43+F43</f>
        <v>1</v>
      </c>
    </row>
    <row r="44" spans="1:7" s="41" customFormat="1" ht="21" customHeight="1">
      <c r="A44" s="106" t="s">
        <v>5</v>
      </c>
      <c r="B44" s="63" t="s">
        <v>53</v>
      </c>
      <c r="C44" s="64">
        <f>C45+C46+C47+C48+C49+C50+C51+C52+C53+C54+C55+C56+C57+C58+C59+C60+C61+C62</f>
        <v>128</v>
      </c>
      <c r="D44" s="64">
        <f>D45+D46+D47+D48+D49+D50+D51+D52+D53+D54+D55+D56+D585+D58+D59+D60+++D61+D62</f>
        <v>96</v>
      </c>
      <c r="E44" s="64">
        <f>E45+E46+E47+E48+E49+E50+E52+E53+E54+E62</f>
        <v>27</v>
      </c>
      <c r="F44" s="64">
        <f>F45+F46+F47+F48+F49+F50+F51+F52+F53+F54+F55+F56+F57+F58+F59</f>
        <v>45</v>
      </c>
      <c r="G44" s="64">
        <f t="shared" si="3"/>
        <v>269</v>
      </c>
    </row>
    <row r="45" spans="1:7" s="41" customFormat="1" ht="21" customHeight="1">
      <c r="A45" s="80"/>
      <c r="B45" s="72" t="s">
        <v>61</v>
      </c>
      <c r="C45" s="37">
        <v>33</v>
      </c>
      <c r="D45" s="37">
        <v>61</v>
      </c>
      <c r="E45" s="85">
        <v>14</v>
      </c>
      <c r="F45" s="37">
        <v>24</v>
      </c>
      <c r="G45" s="128">
        <f t="shared" si="3"/>
        <v>118</v>
      </c>
    </row>
    <row r="46" spans="1:7" s="41" customFormat="1" ht="21" customHeight="1">
      <c r="A46" s="80"/>
      <c r="B46" s="72" t="s">
        <v>62</v>
      </c>
      <c r="C46" s="37">
        <v>16</v>
      </c>
      <c r="D46" s="37">
        <v>4</v>
      </c>
      <c r="E46" s="85">
        <v>5</v>
      </c>
      <c r="F46" s="37">
        <v>5</v>
      </c>
      <c r="G46" s="128">
        <f t="shared" si="3"/>
        <v>25</v>
      </c>
    </row>
    <row r="47" spans="1:7" s="41" customFormat="1" ht="21" customHeight="1">
      <c r="A47" s="80"/>
      <c r="B47" s="72" t="s">
        <v>74</v>
      </c>
      <c r="C47" s="37">
        <v>16</v>
      </c>
      <c r="D47" s="37">
        <v>6</v>
      </c>
      <c r="E47" s="85">
        <v>4</v>
      </c>
      <c r="F47" s="36">
        <v>5</v>
      </c>
      <c r="G47" s="128">
        <f t="shared" si="3"/>
        <v>27</v>
      </c>
    </row>
    <row r="48" spans="1:7" s="41" customFormat="1" ht="21" customHeight="1">
      <c r="A48" s="80"/>
      <c r="B48" s="72" t="s">
        <v>189</v>
      </c>
      <c r="C48" s="37">
        <v>0</v>
      </c>
      <c r="D48" s="37">
        <v>1</v>
      </c>
      <c r="E48" s="85"/>
      <c r="F48" s="36">
        <v>0</v>
      </c>
      <c r="G48" s="128">
        <f t="shared" si="3"/>
        <v>1</v>
      </c>
    </row>
    <row r="49" spans="1:7" s="41" customFormat="1" ht="21" customHeight="1">
      <c r="A49" s="80"/>
      <c r="B49" s="72" t="s">
        <v>106</v>
      </c>
      <c r="C49" s="37">
        <v>20</v>
      </c>
      <c r="D49" s="37">
        <v>4</v>
      </c>
      <c r="E49" s="85"/>
      <c r="F49" s="36">
        <v>7</v>
      </c>
      <c r="G49" s="128">
        <v>31</v>
      </c>
    </row>
    <row r="50" spans="1:7" s="41" customFormat="1" ht="21" customHeight="1">
      <c r="A50" s="115"/>
      <c r="B50" s="72" t="s">
        <v>103</v>
      </c>
      <c r="C50" s="37">
        <v>10</v>
      </c>
      <c r="D50" s="37">
        <v>4</v>
      </c>
      <c r="E50" s="84">
        <v>3</v>
      </c>
      <c r="F50" s="36">
        <v>2</v>
      </c>
      <c r="G50" s="128">
        <f aca="true" t="shared" si="4" ref="G50:G59">C50+D50+F50</f>
        <v>16</v>
      </c>
    </row>
    <row r="51" spans="1:7" s="41" customFormat="1" ht="21" customHeight="1">
      <c r="A51" s="115"/>
      <c r="B51" s="72" t="s">
        <v>190</v>
      </c>
      <c r="C51" s="37">
        <v>1</v>
      </c>
      <c r="D51" s="37">
        <v>0</v>
      </c>
      <c r="E51" s="84"/>
      <c r="F51" s="36">
        <v>0</v>
      </c>
      <c r="G51" s="128">
        <f t="shared" si="4"/>
        <v>1</v>
      </c>
    </row>
    <row r="52" spans="1:7" s="41" customFormat="1" ht="21" customHeight="1">
      <c r="A52" s="115"/>
      <c r="B52" s="72" t="s">
        <v>193</v>
      </c>
      <c r="C52" s="37">
        <v>1</v>
      </c>
      <c r="D52" s="37">
        <v>0</v>
      </c>
      <c r="E52" s="84"/>
      <c r="F52" s="36">
        <v>0</v>
      </c>
      <c r="G52" s="128">
        <f t="shared" si="4"/>
        <v>1</v>
      </c>
    </row>
    <row r="53" spans="1:7" s="41" customFormat="1" ht="21" customHeight="1">
      <c r="A53" s="97"/>
      <c r="B53" s="72" t="s">
        <v>73</v>
      </c>
      <c r="C53" s="37">
        <v>18</v>
      </c>
      <c r="D53" s="37">
        <v>10</v>
      </c>
      <c r="E53" s="84"/>
      <c r="F53" s="36">
        <v>0</v>
      </c>
      <c r="G53" s="128">
        <f t="shared" si="4"/>
        <v>28</v>
      </c>
    </row>
    <row r="54" spans="1:7" s="41" customFormat="1" ht="21" customHeight="1">
      <c r="A54" s="97"/>
      <c r="B54" s="72" t="s">
        <v>188</v>
      </c>
      <c r="C54" s="37">
        <v>0</v>
      </c>
      <c r="D54" s="37">
        <v>1</v>
      </c>
      <c r="E54" s="84"/>
      <c r="F54" s="36">
        <v>1</v>
      </c>
      <c r="G54" s="37">
        <f t="shared" si="4"/>
        <v>2</v>
      </c>
    </row>
    <row r="55" spans="1:7" s="41" customFormat="1" ht="21" customHeight="1">
      <c r="A55" s="97"/>
      <c r="B55" s="72" t="s">
        <v>192</v>
      </c>
      <c r="C55" s="37">
        <v>3</v>
      </c>
      <c r="D55" s="37">
        <v>1</v>
      </c>
      <c r="E55" s="84"/>
      <c r="F55" s="36">
        <v>0</v>
      </c>
      <c r="G55" s="37">
        <f t="shared" si="4"/>
        <v>4</v>
      </c>
    </row>
    <row r="56" spans="1:7" s="41" customFormat="1" ht="21" customHeight="1">
      <c r="A56" s="97"/>
      <c r="B56" s="72" t="s">
        <v>191</v>
      </c>
      <c r="C56" s="37">
        <v>2</v>
      </c>
      <c r="D56" s="37">
        <v>0</v>
      </c>
      <c r="E56" s="84"/>
      <c r="F56" s="36">
        <v>0</v>
      </c>
      <c r="G56" s="37">
        <f t="shared" si="4"/>
        <v>2</v>
      </c>
    </row>
    <row r="57" spans="1:7" s="41" customFormat="1" ht="21" customHeight="1">
      <c r="A57" s="98"/>
      <c r="B57" s="72" t="s">
        <v>155</v>
      </c>
      <c r="C57" s="37">
        <v>0</v>
      </c>
      <c r="D57" s="37">
        <v>0</v>
      </c>
      <c r="E57" s="84"/>
      <c r="F57" s="36">
        <v>0</v>
      </c>
      <c r="G57" s="37">
        <f t="shared" si="4"/>
        <v>0</v>
      </c>
    </row>
    <row r="58" spans="1:7" s="41" customFormat="1" ht="21" customHeight="1">
      <c r="A58" s="80"/>
      <c r="B58" s="72" t="s">
        <v>186</v>
      </c>
      <c r="C58" s="37">
        <v>0</v>
      </c>
      <c r="D58" s="37">
        <v>2</v>
      </c>
      <c r="E58" s="84"/>
      <c r="F58" s="36">
        <v>0</v>
      </c>
      <c r="G58" s="37">
        <f t="shared" si="4"/>
        <v>2</v>
      </c>
    </row>
    <row r="59" spans="1:7" s="41" customFormat="1" ht="21" customHeight="1">
      <c r="A59" s="80"/>
      <c r="B59" s="72" t="s">
        <v>187</v>
      </c>
      <c r="C59" s="37">
        <v>1</v>
      </c>
      <c r="D59" s="37">
        <v>0</v>
      </c>
      <c r="E59" s="84"/>
      <c r="F59" s="36">
        <v>1</v>
      </c>
      <c r="G59" s="37">
        <f t="shared" si="4"/>
        <v>2</v>
      </c>
    </row>
    <row r="60" spans="1:7" s="41" customFormat="1" ht="21" customHeight="1">
      <c r="A60" s="80"/>
      <c r="B60" s="72" t="s">
        <v>185</v>
      </c>
      <c r="C60" s="37">
        <v>1</v>
      </c>
      <c r="D60" s="37">
        <v>0</v>
      </c>
      <c r="E60" s="84"/>
      <c r="F60" s="36">
        <v>4</v>
      </c>
      <c r="G60" s="37">
        <f aca="true" t="shared" si="5" ref="G60:G72">C60+D60+F60</f>
        <v>5</v>
      </c>
    </row>
    <row r="61" spans="1:7" s="41" customFormat="1" ht="21" customHeight="1">
      <c r="A61" s="80"/>
      <c r="B61" s="72" t="s">
        <v>146</v>
      </c>
      <c r="C61" s="37">
        <v>0</v>
      </c>
      <c r="D61" s="37">
        <v>0</v>
      </c>
      <c r="E61" s="84"/>
      <c r="F61" s="36">
        <v>0</v>
      </c>
      <c r="G61" s="37">
        <f t="shared" si="5"/>
        <v>0</v>
      </c>
    </row>
    <row r="62" spans="1:7" s="41" customFormat="1" ht="21" customHeight="1">
      <c r="A62" s="80"/>
      <c r="B62" s="72" t="s">
        <v>63</v>
      </c>
      <c r="C62" s="37">
        <v>6</v>
      </c>
      <c r="D62" s="37">
        <v>2</v>
      </c>
      <c r="E62" s="84">
        <v>1</v>
      </c>
      <c r="F62" s="36">
        <v>1</v>
      </c>
      <c r="G62" s="37">
        <f t="shared" si="5"/>
        <v>9</v>
      </c>
    </row>
    <row r="63" spans="1:7" s="41" customFormat="1" ht="21" customHeight="1">
      <c r="A63" s="80"/>
      <c r="B63" s="63" t="s">
        <v>54</v>
      </c>
      <c r="C63" s="64">
        <f>C64+C65+C67+C66+C68+C69+C70+C71+C72</f>
        <v>24</v>
      </c>
      <c r="D63" s="64">
        <f>D64+D65+D66+D67+D68+D69+D70+D71</f>
        <v>18</v>
      </c>
      <c r="E63" s="64">
        <f>E64+E66+E65</f>
        <v>10</v>
      </c>
      <c r="F63" s="64">
        <f>F64+F65+F66+F67+F68+F69+F70+F71</f>
        <v>9</v>
      </c>
      <c r="G63" s="64">
        <f>C63+D63+F63</f>
        <v>51</v>
      </c>
    </row>
    <row r="64" spans="1:7" s="41" customFormat="1" ht="21" customHeight="1">
      <c r="A64" s="116"/>
      <c r="B64" s="73" t="s">
        <v>107</v>
      </c>
      <c r="C64" s="37">
        <v>5</v>
      </c>
      <c r="D64" s="36">
        <v>2</v>
      </c>
      <c r="E64" s="85"/>
      <c r="F64" s="36">
        <v>1</v>
      </c>
      <c r="G64" s="37">
        <f t="shared" si="5"/>
        <v>8</v>
      </c>
    </row>
    <row r="65" spans="1:7" s="41" customFormat="1" ht="21" customHeight="1">
      <c r="A65" s="80"/>
      <c r="B65" s="73" t="s">
        <v>194</v>
      </c>
      <c r="C65" s="37">
        <v>18</v>
      </c>
      <c r="D65" s="36">
        <v>10</v>
      </c>
      <c r="E65" s="85">
        <v>10</v>
      </c>
      <c r="F65" s="36">
        <v>5</v>
      </c>
      <c r="G65" s="37">
        <f t="shared" si="5"/>
        <v>33</v>
      </c>
    </row>
    <row r="66" spans="1:7" s="41" customFormat="1" ht="21" customHeight="1">
      <c r="A66" s="80"/>
      <c r="B66" s="73" t="s">
        <v>195</v>
      </c>
      <c r="C66" s="37">
        <v>0</v>
      </c>
      <c r="D66" s="36">
        <v>0</v>
      </c>
      <c r="E66" s="85"/>
      <c r="F66" s="36">
        <v>2</v>
      </c>
      <c r="G66" s="37">
        <f t="shared" si="5"/>
        <v>2</v>
      </c>
    </row>
    <row r="67" spans="1:7" s="41" customFormat="1" ht="21" customHeight="1">
      <c r="A67" s="80"/>
      <c r="B67" s="73" t="s">
        <v>148</v>
      </c>
      <c r="C67" s="37">
        <v>0</v>
      </c>
      <c r="D67" s="36">
        <v>2</v>
      </c>
      <c r="E67" s="85"/>
      <c r="F67" s="36">
        <v>0</v>
      </c>
      <c r="G67" s="37">
        <f t="shared" si="5"/>
        <v>2</v>
      </c>
    </row>
    <row r="68" spans="1:7" s="41" customFormat="1" ht="21" customHeight="1">
      <c r="A68" s="80"/>
      <c r="B68" s="73" t="s">
        <v>196</v>
      </c>
      <c r="C68" s="37">
        <v>0</v>
      </c>
      <c r="D68" s="36">
        <v>1</v>
      </c>
      <c r="E68" s="85">
        <v>1</v>
      </c>
      <c r="F68" s="36">
        <v>0</v>
      </c>
      <c r="G68" s="37">
        <f t="shared" si="5"/>
        <v>1</v>
      </c>
    </row>
    <row r="69" spans="1:7" s="41" customFormat="1" ht="21" customHeight="1">
      <c r="A69" s="80"/>
      <c r="B69" s="73" t="s">
        <v>197</v>
      </c>
      <c r="C69" s="37">
        <v>1</v>
      </c>
      <c r="D69" s="36">
        <v>0</v>
      </c>
      <c r="E69" s="85"/>
      <c r="F69" s="36">
        <v>0</v>
      </c>
      <c r="G69" s="37">
        <f t="shared" si="5"/>
        <v>1</v>
      </c>
    </row>
    <row r="70" spans="1:7" s="41" customFormat="1" ht="21" customHeight="1">
      <c r="A70" s="80"/>
      <c r="B70" s="73" t="s">
        <v>149</v>
      </c>
      <c r="C70" s="37">
        <v>0</v>
      </c>
      <c r="D70" s="36">
        <v>0</v>
      </c>
      <c r="E70" s="85"/>
      <c r="F70" s="36">
        <v>1</v>
      </c>
      <c r="G70" s="37">
        <f t="shared" si="5"/>
        <v>1</v>
      </c>
    </row>
    <row r="71" spans="1:7" s="41" customFormat="1" ht="21" customHeight="1">
      <c r="A71" s="80"/>
      <c r="B71" s="73" t="s">
        <v>198</v>
      </c>
      <c r="C71" s="37">
        <v>0</v>
      </c>
      <c r="D71" s="36">
        <v>3</v>
      </c>
      <c r="E71" s="85"/>
      <c r="F71" s="36">
        <v>0</v>
      </c>
      <c r="G71" s="37">
        <f t="shared" si="5"/>
        <v>3</v>
      </c>
    </row>
    <row r="72" spans="1:7" s="41" customFormat="1" ht="21" customHeight="1">
      <c r="A72" s="80"/>
      <c r="B72" s="73" t="s">
        <v>156</v>
      </c>
      <c r="C72" s="37">
        <v>0</v>
      </c>
      <c r="D72" s="36">
        <v>0</v>
      </c>
      <c r="E72" s="85"/>
      <c r="F72" s="36">
        <v>0</v>
      </c>
      <c r="G72" s="37">
        <f t="shared" si="5"/>
        <v>0</v>
      </c>
    </row>
    <row r="73" spans="1:7" s="41" customFormat="1" ht="24" customHeight="1">
      <c r="A73" s="80"/>
      <c r="B73" s="63" t="s">
        <v>55</v>
      </c>
      <c r="C73" s="64">
        <f>C74+C94</f>
        <v>103</v>
      </c>
      <c r="D73" s="64">
        <f>D74+D94</f>
        <v>66</v>
      </c>
      <c r="E73" s="64">
        <f>E74+E94</f>
        <v>19</v>
      </c>
      <c r="F73" s="64">
        <f>F74+F94</f>
        <v>95</v>
      </c>
      <c r="G73" s="64">
        <f>C73+D73+F73</f>
        <v>264</v>
      </c>
    </row>
    <row r="74" spans="1:7" s="41" customFormat="1" ht="24" customHeight="1">
      <c r="A74" s="106" t="s">
        <v>158</v>
      </c>
      <c r="B74" s="66" t="s">
        <v>68</v>
      </c>
      <c r="C74" s="67">
        <f>C75+C76+C77+C78+C79+C80+C81+C82+C83+C84+C85+C86+C87+C88+C89+C90+C91+C92+C93</f>
        <v>72</v>
      </c>
      <c r="D74" s="67">
        <f>D75+D76+D77+D78+D79+D80+D81+D82+D83+D84+D85+D86+D87+D89+D88+D90+D91+D92+D93</f>
        <v>38</v>
      </c>
      <c r="E74" s="67">
        <f>E75+E76+E77+E78+E83+E84+E85+E86+E89+E90+E91+E92+E93</f>
        <v>9</v>
      </c>
      <c r="F74" s="67">
        <f>F75+F76+F77+F78+F79+F80+F81+F82+F83+F84+F85+F86+F87+F88+F89+F90+F91+F92+F93</f>
        <v>70</v>
      </c>
      <c r="G74" s="67">
        <f>C74+D74+F74</f>
        <v>180</v>
      </c>
    </row>
    <row r="75" spans="1:7" s="41" customFormat="1" ht="24" customHeight="1">
      <c r="A75" s="80"/>
      <c r="B75" s="72" t="s">
        <v>64</v>
      </c>
      <c r="C75" s="37">
        <v>8</v>
      </c>
      <c r="D75" s="37">
        <v>9</v>
      </c>
      <c r="E75" s="85">
        <v>4</v>
      </c>
      <c r="F75" s="37">
        <v>15</v>
      </c>
      <c r="G75" s="128">
        <f>C75+D75+F75</f>
        <v>32</v>
      </c>
    </row>
    <row r="76" spans="1:7" s="41" customFormat="1" ht="24" customHeight="1">
      <c r="A76" s="80"/>
      <c r="B76" s="72" t="s">
        <v>200</v>
      </c>
      <c r="C76" s="37">
        <v>6</v>
      </c>
      <c r="D76" s="37">
        <v>1</v>
      </c>
      <c r="E76" s="85"/>
      <c r="F76" s="37">
        <v>3</v>
      </c>
      <c r="G76" s="128">
        <f aca="true" t="shared" si="6" ref="G76:G103">C76+D76+F76</f>
        <v>10</v>
      </c>
    </row>
    <row r="77" spans="1:7" s="41" customFormat="1" ht="24" customHeight="1">
      <c r="A77" s="80"/>
      <c r="B77" s="72" t="s">
        <v>132</v>
      </c>
      <c r="C77" s="37">
        <v>0</v>
      </c>
      <c r="D77" s="36">
        <v>0</v>
      </c>
      <c r="E77" s="84"/>
      <c r="F77" s="37">
        <v>0</v>
      </c>
      <c r="G77" s="128">
        <f t="shared" si="6"/>
        <v>0</v>
      </c>
    </row>
    <row r="78" spans="1:7" s="41" customFormat="1" ht="24" customHeight="1">
      <c r="A78" s="80"/>
      <c r="B78" s="72" t="s">
        <v>66</v>
      </c>
      <c r="C78" s="37">
        <v>9</v>
      </c>
      <c r="D78" s="37">
        <v>8</v>
      </c>
      <c r="E78" s="85">
        <v>1</v>
      </c>
      <c r="F78" s="37">
        <v>16</v>
      </c>
      <c r="G78" s="128">
        <f t="shared" si="6"/>
        <v>33</v>
      </c>
    </row>
    <row r="79" spans="1:7" s="41" customFormat="1" ht="24" customHeight="1">
      <c r="A79" s="80"/>
      <c r="B79" s="72" t="s">
        <v>133</v>
      </c>
      <c r="C79" s="37">
        <v>7</v>
      </c>
      <c r="D79" s="36">
        <v>2</v>
      </c>
      <c r="E79" s="84"/>
      <c r="F79" s="36">
        <v>1</v>
      </c>
      <c r="G79" s="128">
        <f t="shared" si="6"/>
        <v>10</v>
      </c>
    </row>
    <row r="80" spans="1:7" s="41" customFormat="1" ht="24" customHeight="1">
      <c r="A80" s="80"/>
      <c r="B80" s="72" t="s">
        <v>67</v>
      </c>
      <c r="C80" s="37">
        <v>1</v>
      </c>
      <c r="D80" s="36">
        <v>1</v>
      </c>
      <c r="E80" s="84"/>
      <c r="F80" s="36">
        <v>4</v>
      </c>
      <c r="G80" s="128">
        <f t="shared" si="6"/>
        <v>6</v>
      </c>
    </row>
    <row r="81" spans="1:7" s="41" customFormat="1" ht="21" customHeight="1">
      <c r="A81" s="51"/>
      <c r="B81" s="72" t="s">
        <v>199</v>
      </c>
      <c r="C81" s="37">
        <v>2</v>
      </c>
      <c r="D81" s="36">
        <v>0</v>
      </c>
      <c r="E81" s="84"/>
      <c r="F81" s="36">
        <v>4</v>
      </c>
      <c r="G81" s="128">
        <f t="shared" si="6"/>
        <v>6</v>
      </c>
    </row>
    <row r="82" spans="1:7" s="41" customFormat="1" ht="21" customHeight="1">
      <c r="A82" s="51"/>
      <c r="B82" s="72" t="s">
        <v>204</v>
      </c>
      <c r="C82" s="37">
        <v>4</v>
      </c>
      <c r="D82" s="36">
        <v>2</v>
      </c>
      <c r="E82" s="84"/>
      <c r="F82" s="36">
        <v>5</v>
      </c>
      <c r="G82" s="128">
        <f t="shared" si="6"/>
        <v>11</v>
      </c>
    </row>
    <row r="83" spans="1:7" s="41" customFormat="1" ht="21" customHeight="1">
      <c r="A83" s="51"/>
      <c r="B83" s="72" t="s">
        <v>203</v>
      </c>
      <c r="C83" s="37">
        <v>4</v>
      </c>
      <c r="D83" s="36">
        <v>0</v>
      </c>
      <c r="E83" s="84"/>
      <c r="F83" s="36">
        <v>0</v>
      </c>
      <c r="G83" s="128">
        <f t="shared" si="6"/>
        <v>4</v>
      </c>
    </row>
    <row r="84" spans="1:7" s="41" customFormat="1" ht="21" customHeight="1">
      <c r="A84" s="51"/>
      <c r="B84" s="72" t="s">
        <v>134</v>
      </c>
      <c r="C84" s="37">
        <v>5</v>
      </c>
      <c r="D84" s="36">
        <v>3</v>
      </c>
      <c r="E84" s="84">
        <v>2</v>
      </c>
      <c r="F84" s="36">
        <v>0</v>
      </c>
      <c r="G84" s="128">
        <f aca="true" t="shared" si="7" ref="G84:G93">C84+D84+F84</f>
        <v>8</v>
      </c>
    </row>
    <row r="85" spans="1:7" s="41" customFormat="1" ht="21" customHeight="1">
      <c r="A85" s="117"/>
      <c r="B85" s="72" t="s">
        <v>201</v>
      </c>
      <c r="C85" s="37">
        <v>4</v>
      </c>
      <c r="D85" s="36">
        <v>8</v>
      </c>
      <c r="E85" s="84"/>
      <c r="F85" s="36">
        <v>0</v>
      </c>
      <c r="G85" s="128">
        <f t="shared" si="7"/>
        <v>12</v>
      </c>
    </row>
    <row r="86" spans="1:7" s="41" customFormat="1" ht="21" customHeight="1">
      <c r="A86" s="80"/>
      <c r="B86" s="72" t="s">
        <v>65</v>
      </c>
      <c r="C86" s="37">
        <v>0</v>
      </c>
      <c r="D86" s="36">
        <v>0</v>
      </c>
      <c r="E86" s="84"/>
      <c r="F86" s="36">
        <v>1</v>
      </c>
      <c r="G86" s="128">
        <f>C86+D86+F86</f>
        <v>1</v>
      </c>
    </row>
    <row r="87" spans="1:7" s="41" customFormat="1" ht="21" customHeight="1">
      <c r="A87" s="80"/>
      <c r="B87" s="72" t="s">
        <v>205</v>
      </c>
      <c r="C87" s="37">
        <v>5</v>
      </c>
      <c r="D87" s="36">
        <v>0</v>
      </c>
      <c r="E87" s="84"/>
      <c r="F87" s="36">
        <v>3</v>
      </c>
      <c r="G87" s="128">
        <f t="shared" si="7"/>
        <v>8</v>
      </c>
    </row>
    <row r="88" spans="1:7" s="41" customFormat="1" ht="21" customHeight="1">
      <c r="A88" s="80"/>
      <c r="B88" s="72" t="s">
        <v>143</v>
      </c>
      <c r="C88" s="37">
        <v>0</v>
      </c>
      <c r="D88" s="36">
        <v>1</v>
      </c>
      <c r="E88" s="84"/>
      <c r="F88" s="36">
        <v>0</v>
      </c>
      <c r="G88" s="128">
        <f>C88+D88+F88</f>
        <v>1</v>
      </c>
    </row>
    <row r="89" spans="1:7" s="41" customFormat="1" ht="21" customHeight="1">
      <c r="A89" s="80"/>
      <c r="B89" s="72" t="s">
        <v>206</v>
      </c>
      <c r="C89" s="37">
        <v>10</v>
      </c>
      <c r="D89" s="36">
        <v>1</v>
      </c>
      <c r="E89" s="84"/>
      <c r="F89" s="36">
        <v>0</v>
      </c>
      <c r="G89" s="128">
        <f>C89+D89+F89</f>
        <v>11</v>
      </c>
    </row>
    <row r="90" spans="1:7" s="41" customFormat="1" ht="21" customHeight="1">
      <c r="A90" s="80"/>
      <c r="B90" s="72" t="s">
        <v>75</v>
      </c>
      <c r="C90" s="37">
        <v>1</v>
      </c>
      <c r="D90" s="36">
        <v>1</v>
      </c>
      <c r="E90" s="84"/>
      <c r="F90" s="36">
        <v>11</v>
      </c>
      <c r="G90" s="128">
        <f t="shared" si="7"/>
        <v>13</v>
      </c>
    </row>
    <row r="91" spans="1:7" s="41" customFormat="1" ht="21" customHeight="1">
      <c r="A91" s="80"/>
      <c r="B91" s="72" t="s">
        <v>144</v>
      </c>
      <c r="C91" s="37">
        <v>4</v>
      </c>
      <c r="D91" s="36">
        <v>0</v>
      </c>
      <c r="E91" s="84">
        <v>1</v>
      </c>
      <c r="F91" s="36">
        <v>4</v>
      </c>
      <c r="G91" s="128">
        <f t="shared" si="7"/>
        <v>8</v>
      </c>
    </row>
    <row r="92" spans="1:7" s="41" customFormat="1" ht="21" customHeight="1">
      <c r="A92" s="80"/>
      <c r="B92" s="72" t="s">
        <v>75</v>
      </c>
      <c r="C92" s="37">
        <v>1</v>
      </c>
      <c r="D92" s="36">
        <v>1</v>
      </c>
      <c r="E92" s="84">
        <v>1</v>
      </c>
      <c r="F92" s="36">
        <v>1</v>
      </c>
      <c r="G92" s="37">
        <f t="shared" si="7"/>
        <v>3</v>
      </c>
    </row>
    <row r="93" spans="1:7" s="41" customFormat="1" ht="21" customHeight="1">
      <c r="A93" s="80"/>
      <c r="B93" s="72" t="s">
        <v>150</v>
      </c>
      <c r="C93" s="37">
        <v>1</v>
      </c>
      <c r="D93" s="36">
        <v>0</v>
      </c>
      <c r="E93" s="84"/>
      <c r="F93" s="36">
        <v>2</v>
      </c>
      <c r="G93" s="37">
        <f t="shared" si="7"/>
        <v>3</v>
      </c>
    </row>
    <row r="94" spans="1:7" s="41" customFormat="1" ht="21" customHeight="1">
      <c r="A94" s="80"/>
      <c r="B94" s="66" t="s">
        <v>69</v>
      </c>
      <c r="C94" s="67">
        <f>C95+C96+C97+C98+C99+C100+C101+C102+C103+C104+C105+C106+C107+C108+C109+C110+C111+C112</f>
        <v>31</v>
      </c>
      <c r="D94" s="67">
        <f>D95+D96+D97+D98+D99+D100+D101+D102+D103+D104+D105+D106+D107+D108+D109+D110+D111+D112</f>
        <v>28</v>
      </c>
      <c r="E94" s="67">
        <f>E95+E97+E98+E99+E102+E105</f>
        <v>10</v>
      </c>
      <c r="F94" s="67">
        <f>F95+F96+F97+F98+F99+F100+F101+F102+F103+F104+F105+F106+F107+F108+F109+F110+F111+F112</f>
        <v>25</v>
      </c>
      <c r="G94" s="67">
        <f t="shared" si="6"/>
        <v>84</v>
      </c>
    </row>
    <row r="95" spans="1:7" s="41" customFormat="1" ht="21" customHeight="1">
      <c r="A95" s="80"/>
      <c r="B95" s="118" t="s">
        <v>207</v>
      </c>
      <c r="C95" s="37">
        <v>5</v>
      </c>
      <c r="D95" s="36">
        <v>6</v>
      </c>
      <c r="E95" s="84">
        <v>3</v>
      </c>
      <c r="F95" s="36">
        <v>2</v>
      </c>
      <c r="G95" s="37">
        <f t="shared" si="6"/>
        <v>13</v>
      </c>
    </row>
    <row r="96" spans="1:7" s="41" customFormat="1" ht="21" customHeight="1">
      <c r="A96" s="80"/>
      <c r="B96" s="118" t="s">
        <v>117</v>
      </c>
      <c r="C96" s="37">
        <v>1</v>
      </c>
      <c r="D96" s="36">
        <v>2</v>
      </c>
      <c r="E96" s="84"/>
      <c r="F96" s="36">
        <v>1</v>
      </c>
      <c r="G96" s="37">
        <f t="shared" si="6"/>
        <v>4</v>
      </c>
    </row>
    <row r="97" spans="1:7" s="41" customFormat="1" ht="21" customHeight="1">
      <c r="A97" s="80"/>
      <c r="B97" s="72" t="s">
        <v>70</v>
      </c>
      <c r="C97" s="36">
        <v>2</v>
      </c>
      <c r="D97" s="37">
        <v>2</v>
      </c>
      <c r="E97" s="85">
        <v>1</v>
      </c>
      <c r="F97" s="37"/>
      <c r="G97" s="37">
        <f t="shared" si="6"/>
        <v>4</v>
      </c>
    </row>
    <row r="98" spans="1:7" s="41" customFormat="1" ht="21" customHeight="1">
      <c r="A98" s="80"/>
      <c r="B98" s="72" t="s">
        <v>100</v>
      </c>
      <c r="C98" s="36">
        <v>1</v>
      </c>
      <c r="D98" s="37">
        <v>1</v>
      </c>
      <c r="E98" s="85">
        <v>3</v>
      </c>
      <c r="F98" s="37">
        <v>4</v>
      </c>
      <c r="G98" s="37">
        <f>C98+D98+F98</f>
        <v>6</v>
      </c>
    </row>
    <row r="99" spans="1:7" s="41" customFormat="1" ht="21" customHeight="1">
      <c r="A99" s="80"/>
      <c r="B99" s="72" t="s">
        <v>157</v>
      </c>
      <c r="C99" s="36">
        <v>2</v>
      </c>
      <c r="D99" s="37">
        <v>1</v>
      </c>
      <c r="E99" s="85">
        <v>1</v>
      </c>
      <c r="F99" s="36"/>
      <c r="G99" s="37">
        <f t="shared" si="6"/>
        <v>3</v>
      </c>
    </row>
    <row r="100" spans="1:7" s="41" customFormat="1" ht="21" customHeight="1">
      <c r="A100" s="80"/>
      <c r="B100" s="72" t="s">
        <v>135</v>
      </c>
      <c r="C100" s="37">
        <v>2</v>
      </c>
      <c r="D100" s="37"/>
      <c r="E100" s="85"/>
      <c r="F100" s="36">
        <v>4</v>
      </c>
      <c r="G100" s="37">
        <f t="shared" si="6"/>
        <v>6</v>
      </c>
    </row>
    <row r="101" spans="1:7" s="41" customFormat="1" ht="21" customHeight="1">
      <c r="A101" s="80"/>
      <c r="B101" s="86" t="s">
        <v>145</v>
      </c>
      <c r="C101" s="37">
        <v>2</v>
      </c>
      <c r="D101" s="37"/>
      <c r="E101" s="85"/>
      <c r="F101" s="36"/>
      <c r="G101" s="37">
        <f>C101+D101+F101</f>
        <v>2</v>
      </c>
    </row>
    <row r="102" spans="1:7" s="41" customFormat="1" ht="21" customHeight="1">
      <c r="A102" s="80"/>
      <c r="B102" s="86" t="s">
        <v>209</v>
      </c>
      <c r="C102" s="37">
        <v>2</v>
      </c>
      <c r="D102" s="37"/>
      <c r="E102" s="85">
        <v>1</v>
      </c>
      <c r="F102" s="36"/>
      <c r="G102" s="37">
        <f>C102+D102+F102</f>
        <v>2</v>
      </c>
    </row>
    <row r="103" spans="1:7" s="41" customFormat="1" ht="21" customHeight="1">
      <c r="A103" s="80"/>
      <c r="B103" s="86" t="s">
        <v>151</v>
      </c>
      <c r="C103" s="37">
        <v>4</v>
      </c>
      <c r="D103" s="37">
        <v>3</v>
      </c>
      <c r="E103" s="85"/>
      <c r="F103" s="36">
        <v>3</v>
      </c>
      <c r="G103" s="37">
        <f t="shared" si="6"/>
        <v>10</v>
      </c>
    </row>
    <row r="104" spans="1:7" s="41" customFormat="1" ht="21" customHeight="1">
      <c r="A104" s="80"/>
      <c r="B104" s="86" t="s">
        <v>136</v>
      </c>
      <c r="C104" s="37"/>
      <c r="D104" s="37">
        <v>1</v>
      </c>
      <c r="E104" s="85"/>
      <c r="F104" s="36">
        <v>6</v>
      </c>
      <c r="G104" s="37">
        <f aca="true" t="shared" si="8" ref="G104:G112">C104+D104+F104</f>
        <v>7</v>
      </c>
    </row>
    <row r="105" spans="1:7" s="41" customFormat="1" ht="21" customHeight="1">
      <c r="A105" s="80"/>
      <c r="B105" s="86" t="s">
        <v>145</v>
      </c>
      <c r="C105" s="37">
        <v>3</v>
      </c>
      <c r="D105" s="37"/>
      <c r="E105" s="85">
        <v>1</v>
      </c>
      <c r="F105" s="36">
        <v>2</v>
      </c>
      <c r="G105" s="37">
        <f t="shared" si="8"/>
        <v>5</v>
      </c>
    </row>
    <row r="106" spans="1:7" s="41" customFormat="1" ht="21" customHeight="1">
      <c r="A106" s="80"/>
      <c r="B106" s="86" t="s">
        <v>208</v>
      </c>
      <c r="C106" s="37">
        <v>1</v>
      </c>
      <c r="D106" s="37">
        <v>1</v>
      </c>
      <c r="E106" s="85"/>
      <c r="F106" s="36">
        <v>1</v>
      </c>
      <c r="G106" s="37">
        <f>C106+D106+F106</f>
        <v>3</v>
      </c>
    </row>
    <row r="107" spans="1:7" s="41" customFormat="1" ht="21" customHeight="1">
      <c r="A107" s="81"/>
      <c r="B107" s="86" t="s">
        <v>101</v>
      </c>
      <c r="C107" s="37">
        <v>2</v>
      </c>
      <c r="D107" s="37">
        <v>1</v>
      </c>
      <c r="E107" s="85"/>
      <c r="F107" s="36"/>
      <c r="G107" s="37">
        <f t="shared" si="8"/>
        <v>3</v>
      </c>
    </row>
    <row r="108" spans="1:7" s="41" customFormat="1" ht="21" customHeight="1">
      <c r="A108" s="81"/>
      <c r="B108" s="86" t="s">
        <v>154</v>
      </c>
      <c r="C108" s="37">
        <v>1</v>
      </c>
      <c r="D108" s="37"/>
      <c r="E108" s="85"/>
      <c r="F108" s="36"/>
      <c r="G108" s="37">
        <f t="shared" si="8"/>
        <v>1</v>
      </c>
    </row>
    <row r="109" spans="1:7" s="41" customFormat="1" ht="21" customHeight="1">
      <c r="A109" s="81"/>
      <c r="B109" s="86" t="s">
        <v>210</v>
      </c>
      <c r="C109" s="37">
        <v>1</v>
      </c>
      <c r="D109" s="37">
        <v>1</v>
      </c>
      <c r="E109" s="85"/>
      <c r="F109" s="36">
        <v>2</v>
      </c>
      <c r="G109" s="37">
        <f>C109+D109+F109</f>
        <v>4</v>
      </c>
    </row>
    <row r="110" spans="1:7" s="41" customFormat="1" ht="21" customHeight="1">
      <c r="A110" s="81"/>
      <c r="B110" s="86" t="s">
        <v>152</v>
      </c>
      <c r="C110" s="37"/>
      <c r="D110" s="37"/>
      <c r="E110" s="85"/>
      <c r="F110" s="36"/>
      <c r="G110" s="37">
        <f t="shared" si="8"/>
        <v>0</v>
      </c>
    </row>
    <row r="111" spans="1:7" s="41" customFormat="1" ht="21" customHeight="1">
      <c r="A111" s="81"/>
      <c r="B111" s="86" t="s">
        <v>202</v>
      </c>
      <c r="C111" s="37">
        <v>1</v>
      </c>
      <c r="D111" s="37">
        <v>6</v>
      </c>
      <c r="E111" s="85"/>
      <c r="F111" s="36"/>
      <c r="G111" s="37">
        <f t="shared" si="8"/>
        <v>7</v>
      </c>
    </row>
    <row r="112" spans="1:7" s="41" customFormat="1" ht="21" customHeight="1">
      <c r="A112" s="81"/>
      <c r="B112" s="86" t="s">
        <v>153</v>
      </c>
      <c r="C112" s="37">
        <v>1</v>
      </c>
      <c r="D112" s="37">
        <v>3</v>
      </c>
      <c r="E112" s="85"/>
      <c r="F112" s="36"/>
      <c r="G112" s="37">
        <f t="shared" si="8"/>
        <v>4</v>
      </c>
    </row>
    <row r="113" spans="1:7" s="41" customFormat="1" ht="21" customHeight="1">
      <c r="A113" s="81"/>
      <c r="B113" s="68" t="s">
        <v>71</v>
      </c>
      <c r="C113" s="64">
        <f>C11+C31+C44+C63+C73</f>
        <v>319</v>
      </c>
      <c r="D113" s="64">
        <f>D11+D31+D44+D63+D73</f>
        <v>227</v>
      </c>
      <c r="E113" s="64">
        <f>E11+E31+E44+E63+E73</f>
        <v>74</v>
      </c>
      <c r="F113" s="64">
        <f>F11+F31+F44+F63+F73</f>
        <v>202</v>
      </c>
      <c r="G113" s="64">
        <f>C113+D113+F113</f>
        <v>748</v>
      </c>
    </row>
    <row r="114" spans="1:7" s="41" customFormat="1" ht="21" customHeight="1">
      <c r="A114" s="81"/>
      <c r="B114" s="38" t="s">
        <v>104</v>
      </c>
      <c r="C114" s="119"/>
      <c r="D114" s="120"/>
      <c r="E114" s="37"/>
      <c r="F114" s="37"/>
      <c r="G114" s="37"/>
    </row>
    <row r="115" spans="1:7" s="41" customFormat="1" ht="21" customHeight="1">
      <c r="A115" s="81"/>
      <c r="B115" s="72" t="s">
        <v>57</v>
      </c>
      <c r="C115" s="119">
        <v>69</v>
      </c>
      <c r="D115" s="120">
        <v>28</v>
      </c>
      <c r="E115" s="37">
        <v>7</v>
      </c>
      <c r="F115" s="37">
        <v>12</v>
      </c>
      <c r="G115" s="37">
        <f>C115+D115+F115</f>
        <v>109</v>
      </c>
    </row>
    <row r="116" spans="1:7" s="41" customFormat="1" ht="21" customHeight="1">
      <c r="A116" s="81"/>
      <c r="B116" s="72" t="s">
        <v>56</v>
      </c>
      <c r="C116" s="119">
        <v>21</v>
      </c>
      <c r="D116" s="120">
        <v>13</v>
      </c>
      <c r="E116" s="37">
        <v>8</v>
      </c>
      <c r="F116" s="37">
        <v>5</v>
      </c>
      <c r="G116" s="37">
        <f>C116+D116+F116</f>
        <v>39</v>
      </c>
    </row>
    <row r="117" spans="1:7" s="41" customFormat="1" ht="21" customHeight="1">
      <c r="A117" s="81" t="s">
        <v>118</v>
      </c>
      <c r="B117" s="72" t="s">
        <v>86</v>
      </c>
      <c r="C117" s="119">
        <v>166</v>
      </c>
      <c r="D117" s="120">
        <v>148</v>
      </c>
      <c r="E117" s="37">
        <v>43</v>
      </c>
      <c r="F117" s="37">
        <v>185</v>
      </c>
      <c r="G117" s="37">
        <f>C117+D117+F117</f>
        <v>499</v>
      </c>
    </row>
    <row r="118" spans="1:7" s="41" customFormat="1" ht="21" customHeight="1">
      <c r="A118" s="51" t="s">
        <v>119</v>
      </c>
      <c r="B118" s="72" t="s">
        <v>159</v>
      </c>
      <c r="C118" s="119"/>
      <c r="D118" s="120"/>
      <c r="E118" s="37"/>
      <c r="F118" s="37"/>
      <c r="G118" s="37"/>
    </row>
    <row r="119" spans="1:7" s="41" customFormat="1" ht="21" customHeight="1">
      <c r="A119" s="51" t="s">
        <v>120</v>
      </c>
      <c r="B119" s="72" t="s">
        <v>78</v>
      </c>
      <c r="C119" s="119">
        <v>7</v>
      </c>
      <c r="D119" s="120">
        <v>3</v>
      </c>
      <c r="E119" s="37"/>
      <c r="F119" s="37"/>
      <c r="G119" s="37">
        <f>C119+D119+F119</f>
        <v>10</v>
      </c>
    </row>
    <row r="120" spans="1:7" s="41" customFormat="1" ht="21" customHeight="1">
      <c r="A120" s="51" t="s">
        <v>121</v>
      </c>
      <c r="B120" s="72" t="s">
        <v>87</v>
      </c>
      <c r="C120" s="119">
        <v>55</v>
      </c>
      <c r="D120" s="123">
        <v>33</v>
      </c>
      <c r="E120" s="37">
        <v>16</v>
      </c>
      <c r="F120" s="61"/>
      <c r="G120" s="61">
        <f>C120+D120+F120</f>
        <v>88</v>
      </c>
    </row>
    <row r="121" spans="1:7" s="41" customFormat="1" ht="21" customHeight="1">
      <c r="A121" s="51" t="s">
        <v>122</v>
      </c>
      <c r="B121" s="74" t="s">
        <v>147</v>
      </c>
      <c r="C121" s="122">
        <v>1</v>
      </c>
      <c r="D121" s="125">
        <v>2</v>
      </c>
      <c r="E121" s="121"/>
      <c r="F121" s="121"/>
      <c r="G121" s="121">
        <f>C121+D121+F121</f>
        <v>3</v>
      </c>
    </row>
    <row r="122" spans="1:7" s="41" customFormat="1" ht="21" customHeight="1">
      <c r="A122" s="79" t="s">
        <v>6</v>
      </c>
      <c r="B122" s="68" t="s">
        <v>72</v>
      </c>
      <c r="C122" s="113">
        <f>C115+C116+C117+C118+C119+C120+C121</f>
        <v>319</v>
      </c>
      <c r="D122" s="124">
        <f>D114+D115+D116+D117+D118+D119+D120+D121</f>
        <v>227</v>
      </c>
      <c r="E122" s="64">
        <v>74</v>
      </c>
      <c r="F122" s="64">
        <f>F115+F116+F117+F118+F119+F120+F121</f>
        <v>202</v>
      </c>
      <c r="G122" s="64">
        <f>G115+G116+G117+G118+G119+G120+G121</f>
        <v>748</v>
      </c>
    </row>
    <row r="123" s="41" customFormat="1" ht="21" customHeight="1">
      <c r="A123" s="40"/>
    </row>
    <row r="124" spans="1:6" s="41" customFormat="1" ht="21" customHeight="1">
      <c r="A124" s="40"/>
      <c r="B124" s="108"/>
      <c r="C124" s="108"/>
      <c r="D124" s="108"/>
      <c r="E124" s="108"/>
      <c r="F124" s="108"/>
    </row>
    <row r="125" spans="1:6" s="41" customFormat="1" ht="21" customHeight="1">
      <c r="A125" s="110" t="s">
        <v>105</v>
      </c>
      <c r="B125" s="34"/>
      <c r="C125" s="109"/>
      <c r="D125" s="166" t="s">
        <v>212</v>
      </c>
      <c r="E125" s="166"/>
      <c r="F125" s="167"/>
    </row>
    <row r="126" spans="1:6" s="29" customFormat="1" ht="22.5">
      <c r="A126" s="110"/>
      <c r="B126" s="41"/>
      <c r="C126" s="41"/>
      <c r="D126" s="41"/>
      <c r="E126" s="41"/>
      <c r="F126" s="41"/>
    </row>
    <row r="127" spans="1:7" s="29" customFormat="1" ht="20.25">
      <c r="A127" s="39"/>
      <c r="B127" s="112"/>
      <c r="C127" s="42"/>
      <c r="D127" s="42"/>
      <c r="E127" s="42"/>
      <c r="F127" s="42"/>
      <c r="G127" s="56"/>
    </row>
    <row r="128" spans="1:2" s="29" customFormat="1" ht="20.25">
      <c r="A128" s="39"/>
      <c r="B128" s="111"/>
    </row>
    <row r="129" spans="1:2" s="29" customFormat="1" ht="23.25">
      <c r="A129" s="107"/>
      <c r="B129" s="34"/>
    </row>
    <row r="130" s="29" customFormat="1" ht="18"/>
    <row r="131" spans="1:7" s="35" customFormat="1" ht="21" customHeight="1">
      <c r="A131" s="112"/>
      <c r="B131" s="34"/>
      <c r="C131" s="29"/>
      <c r="D131" s="29"/>
      <c r="E131" s="29"/>
      <c r="F131" s="29"/>
      <c r="G131" s="29"/>
    </row>
    <row r="132" spans="1:7" s="29" customFormat="1" ht="20.25">
      <c r="A132" s="111"/>
      <c r="B132" s="34"/>
      <c r="C132"/>
      <c r="D132"/>
      <c r="E132"/>
      <c r="F132"/>
      <c r="G132"/>
    </row>
    <row r="133" spans="1:7" s="29" customFormat="1" ht="18">
      <c r="A133" s="33"/>
      <c r="B133" s="28"/>
      <c r="C133"/>
      <c r="D133"/>
      <c r="E133"/>
      <c r="F133"/>
      <c r="G133"/>
    </row>
    <row r="134" spans="1:7" s="29" customFormat="1" ht="18">
      <c r="A134" s="33"/>
      <c r="B134" s="28"/>
      <c r="C134"/>
      <c r="D134"/>
      <c r="E134"/>
      <c r="F134"/>
      <c r="G134"/>
    </row>
    <row r="135" spans="1:7" s="29" customFormat="1" ht="18">
      <c r="A135" s="33"/>
      <c r="B135" s="28"/>
      <c r="C135"/>
      <c r="D135"/>
      <c r="E135"/>
      <c r="F135"/>
      <c r="G135"/>
    </row>
    <row r="136" ht="18">
      <c r="A136" s="33"/>
    </row>
  </sheetData>
  <sheetProtection/>
  <mergeCells count="7">
    <mergeCell ref="A8:A10"/>
    <mergeCell ref="B2:F7"/>
    <mergeCell ref="G8:G10"/>
    <mergeCell ref="B8:B10"/>
    <mergeCell ref="F8:F10"/>
    <mergeCell ref="D125:F125"/>
    <mergeCell ref="C8:E9"/>
  </mergeCells>
  <printOptions/>
  <pageMargins left="0.3937007874015748" right="0" top="0.1968503937007874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2023-04-17T06:52:12Z</cp:lastPrinted>
  <dcterms:created xsi:type="dcterms:W3CDTF">2008-10-21T03:56:09Z</dcterms:created>
  <dcterms:modified xsi:type="dcterms:W3CDTF">2024-04-15T07:57:08Z</dcterms:modified>
  <cp:category/>
  <cp:version/>
  <cp:contentType/>
  <cp:contentStatus/>
</cp:coreProperties>
</file>