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25" yWindow="1395" windowWidth="19425" windowHeight="8280" activeTab="0"/>
  </bookViews>
  <sheets>
    <sheet name="Лист1" sheetId="1" r:id="rId1"/>
  </sheets>
  <definedNames>
    <definedName name="_xlnm.Print_Titles" localSheetId="0">'Лист1'!$5:$5</definedName>
  </definedNames>
  <calcPr fullCalcOnLoad="1"/>
</workbook>
</file>

<file path=xl/sharedStrings.xml><?xml version="1.0" encoding="utf-8"?>
<sst xmlns="http://schemas.openxmlformats.org/spreadsheetml/2006/main" count="348" uniqueCount="252">
  <si>
    <t>Показатели</t>
  </si>
  <si>
    <t>тыс.человек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</si>
  <si>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</si>
  <si>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</si>
  <si>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</si>
  <si>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</si>
  <si>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 xml:space="preserve">   - производство и распределение электроэнергии, газа и воды   </t>
  </si>
  <si>
    <t>%</t>
  </si>
  <si>
    <t>Производство основных видов промышленной продукции:</t>
  </si>
  <si>
    <t>млн.тонн</t>
  </si>
  <si>
    <t>млрд.куб.м</t>
  </si>
  <si>
    <t>Производство электроэнергии</t>
  </si>
  <si>
    <t>млрд.кВт. час.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</si>
  <si>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</si>
  <si>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</si>
  <si>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</si>
  <si>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</si>
  <si>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</si>
  <si>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</si>
  <si>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</si>
  <si>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</si>
  <si>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</si>
  <si>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</si>
  <si>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</si>
  <si>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</si>
  <si>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</si>
  <si>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</si>
  <si>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</si>
  <si>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</si>
  <si>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</si>
  <si>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</si>
  <si>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</si>
  <si>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</si>
  <si>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</si>
  <si>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</si>
  <si>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Поликлиники</t>
  </si>
  <si>
    <t>посещений в смену</t>
  </si>
  <si>
    <t>Больницы</t>
  </si>
  <si>
    <t>койко/мест</t>
  </si>
  <si>
    <t>Уровень жизни населения:</t>
  </si>
  <si>
    <t>рублей</t>
  </si>
  <si>
    <t>Потребительские расходы на душу населения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</si>
  <si>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</si>
  <si>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</si>
  <si>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тыс.рублей</t>
  </si>
  <si>
    <t>Прибыль прибыльных предприятий</t>
  </si>
  <si>
    <t>Кредиторская задолженность</t>
  </si>
  <si>
    <t>Дебиторская задолженность</t>
  </si>
  <si>
    <t>Реальные располагаемые денежные доходы неселения</t>
  </si>
  <si>
    <t>Конструкции и детали железобетонные</t>
  </si>
  <si>
    <t>Добыча нефти, включая газовый конденсат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</si>
  <si>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</si>
  <si>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</si>
  <si>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</si>
  <si>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</si>
  <si>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</si>
  <si>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</si>
  <si>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</si>
  <si>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</si>
  <si>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</si>
  <si>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</si>
  <si>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</si>
  <si>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% к предыдущему году в сопоставимых ценах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</si>
  <si>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</si>
  <si>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</si>
  <si>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</si>
  <si>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</si>
  <si>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</si>
  <si>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</si>
  <si>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</si>
  <si>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</si>
  <si>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</si>
  <si>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</si>
  <si>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</si>
  <si>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</si>
  <si>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</si>
  <si>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</si>
  <si>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 xml:space="preserve">Объем работ, выполненных по виду деятельности "Строительство" </t>
  </si>
  <si>
    <t>Оборот розничной торговли</t>
  </si>
  <si>
    <t>Объем реализации платных услуг</t>
  </si>
  <si>
    <t>Объем реализации платных услуг на 1 жителя</t>
  </si>
  <si>
    <t xml:space="preserve">Количество транспортных средств в собственности граждан, зарегистрированных в установленном порядке, состоящих на учете </t>
  </si>
  <si>
    <t>единицы измерения</t>
  </si>
  <si>
    <t>Динамика основных показателей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</si>
  <si>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</si>
  <si>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</si>
  <si>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</si>
  <si>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</si>
  <si>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</si>
  <si>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 xml:space="preserve">  январь-март    2009 года</t>
  </si>
  <si>
    <t>Индекс  производства</t>
  </si>
  <si>
    <t>х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</si>
  <si>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</si>
  <si>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</si>
  <si>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</si>
  <si>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</si>
  <si>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</si>
  <si>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</si>
  <si>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</si>
  <si>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</si>
  <si>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</si>
  <si>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</si>
  <si>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</si>
  <si>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</si>
  <si>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</si>
  <si>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>в т.ч. просроченная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</si>
  <si>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</si>
  <si>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</si>
  <si>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</si>
  <si>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</si>
  <si>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</si>
  <si>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</si>
  <si>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</si>
  <si>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</si>
  <si>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</si>
  <si>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</si>
  <si>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</si>
  <si>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</si>
  <si>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</si>
  <si>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</si>
  <si>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3.2</t>
  </si>
  <si>
    <t>3.3</t>
  </si>
  <si>
    <t>3.4</t>
  </si>
  <si>
    <t>3.5</t>
  </si>
  <si>
    <t>3.6</t>
  </si>
  <si>
    <t>3.7</t>
  </si>
  <si>
    <t>4.</t>
  </si>
  <si>
    <t>4.1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</si>
  <si>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</si>
  <si>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</si>
  <si>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</si>
  <si>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</si>
  <si>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</si>
  <si>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</si>
  <si>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</si>
  <si>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</si>
  <si>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</si>
  <si>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</si>
  <si>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</si>
  <si>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</si>
  <si>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</si>
  <si>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</si>
  <si>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</si>
  <si>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</si>
  <si>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</si>
  <si>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</si>
  <si>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9.4</t>
  </si>
  <si>
    <t>9.5</t>
  </si>
  <si>
    <t>9.6</t>
  </si>
  <si>
    <t>9.7</t>
  </si>
  <si>
    <t>10.</t>
  </si>
  <si>
    <t>10.1</t>
  </si>
  <si>
    <t>10.2</t>
  </si>
  <si>
    <t>10.3</t>
  </si>
  <si>
    <t>12.</t>
  </si>
  <si>
    <t>12.1</t>
  </si>
  <si>
    <t>12.2</t>
  </si>
  <si>
    <t>12.3</t>
  </si>
  <si>
    <t>12.4</t>
  </si>
  <si>
    <t>12.5</t>
  </si>
  <si>
    <t>12.5.1</t>
  </si>
  <si>
    <t>12.6</t>
  </si>
  <si>
    <t>12.6.1</t>
  </si>
  <si>
    <t>13.</t>
  </si>
  <si>
    <t>13.1</t>
  </si>
  <si>
    <t>13.2</t>
  </si>
  <si>
    <t>13.3</t>
  </si>
  <si>
    <t>13.4</t>
  </si>
  <si>
    <t>13.5</t>
  </si>
  <si>
    <t>14.</t>
  </si>
  <si>
    <t>14.1</t>
  </si>
  <si>
    <t>14.1.1</t>
  </si>
  <si>
    <t>14.1.2</t>
  </si>
  <si>
    <t>14.2.1</t>
  </si>
  <si>
    <t>14.2.2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</si>
  <si>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</si>
  <si>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</si>
  <si>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</si>
  <si>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</si>
  <si>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</si>
  <si>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</si>
  <si>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</si>
  <si>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</si>
  <si>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</si>
  <si>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</si>
  <si>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</si>
  <si>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</si>
  <si>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</si>
  <si>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</si>
  <si>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</si>
  <si>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15.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</si>
  <si>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</si>
  <si>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</si>
  <si>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</si>
  <si>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</si>
  <si>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</si>
  <si>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</si>
  <si>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</si>
  <si>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</si>
  <si>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</si>
  <si>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 xml:space="preserve">Уровень зарегистрированной безработицы (на конец периода) </t>
  </si>
  <si>
    <t>Вновь созданные рабочие места, в том числе</t>
  </si>
  <si>
    <t xml:space="preserve">        постоянные</t>
  </si>
  <si>
    <t xml:space="preserve">        временные</t>
  </si>
  <si>
    <t>2.5</t>
  </si>
  <si>
    <t>2.5.1</t>
  </si>
  <si>
    <t>2.5.2</t>
  </si>
  <si>
    <t>4.8</t>
  </si>
  <si>
    <t>4.9</t>
  </si>
  <si>
    <t>4.10</t>
  </si>
  <si>
    <t>4.11</t>
  </si>
  <si>
    <t>4.12</t>
  </si>
  <si>
    <t>4.13</t>
  </si>
  <si>
    <t>4.14</t>
  </si>
  <si>
    <t>Производство блоков дверных</t>
  </si>
  <si>
    <t>Производство блоков оконных</t>
  </si>
  <si>
    <t>Производство щепы технологической</t>
  </si>
  <si>
    <t>Производство плиты древесностружечной (ДСП)</t>
  </si>
  <si>
    <t>Производство плиты древесноволокнистой (МДФ)</t>
  </si>
  <si>
    <t>Производство шпонированного бруса ЛВЛ</t>
  </si>
  <si>
    <t>Производство фанеры хвойной</t>
  </si>
  <si>
    <t>Производство деревянных домов заводского изготовления</t>
  </si>
  <si>
    <r>
      <t xml:space="preserve">  </t>
    </r>
    <r>
      <rPr>
        <vertAlign val="superscript"/>
        <sz val="14"/>
        <rFont val="Times New Roman"/>
        <family val="1"/>
      </rPr>
      <t xml:space="preserve">1 </t>
    </r>
    <r>
      <rPr>
        <sz val="14"/>
        <rFont val="Times New Roman"/>
        <family val="1"/>
      </rPr>
      <t>Темпы изменения , указываются для тех показателей, которые не являются относительными; для тех показателей с которыми не указаны индексы физического объема.</t>
    </r>
  </si>
  <si>
    <t>тыс.усл.кв.м</t>
  </si>
  <si>
    <t>тыс.пл.куб.м</t>
  </si>
  <si>
    <t>усл.куб.м</t>
  </si>
  <si>
    <t>Вывозка древесины</t>
  </si>
  <si>
    <t>4.15</t>
  </si>
  <si>
    <t>Численность населения (среднегодовая)</t>
  </si>
  <si>
    <t xml:space="preserve">Добыча газа природного и попутного     </t>
  </si>
  <si>
    <t xml:space="preserve"> 2013 год</t>
  </si>
  <si>
    <t>Оборот розничной торговли на 1 жителя</t>
  </si>
  <si>
    <t>Среднедушевые  денежные доходы населения</t>
  </si>
  <si>
    <t>Среднемесячная номинальная начисленная заработная плата одного работника по крупным и средним предприятиям</t>
  </si>
  <si>
    <r>
      <t xml:space="preserve">Темп роста 
января-марта    2009 года 
к январю- марту    2008 года, % </t>
    </r>
    <r>
      <rPr>
        <vertAlign val="superscript"/>
        <sz val="18"/>
        <rFont val="Times New Roman Cyr"/>
        <family val="1"/>
      </rPr>
      <t>1</t>
    </r>
  </si>
  <si>
    <r>
      <t>Естествен</t>
    </r>
    <r>
      <rPr>
        <sz val="18"/>
        <rFont val="Times New Roman Cyr"/>
        <family val="0"/>
      </rPr>
      <t>ный прирост (убыль)</t>
    </r>
    <r>
      <rPr>
        <sz val="18"/>
        <rFont val="Times New Roman Cyr"/>
        <family val="1"/>
      </rPr>
      <t xml:space="preserve"> населения</t>
    </r>
  </si>
  <si>
    <r>
      <t xml:space="preserve">Ввод </t>
    </r>
    <r>
      <rPr>
        <b/>
        <sz val="18"/>
        <rFont val="Times New Roman Cyr"/>
        <family val="0"/>
      </rPr>
      <t>в действие жилых домов</t>
    </r>
    <r>
      <rPr>
        <b/>
        <sz val="18"/>
        <rFont val="Times New Roman Cyr"/>
        <family val="1"/>
      </rPr>
      <t xml:space="preserve"> и объектов соцкультбыта:</t>
    </r>
  </si>
  <si>
    <t xml:space="preserve">% к предыдущему году </t>
  </si>
  <si>
    <t>социально-экономического развития МО городской округ город Югорск за январь-март 2015 года</t>
  </si>
  <si>
    <r>
      <t>Темп роста  января-марта 2015 года к январю-марту 2014 году, %</t>
    </r>
    <r>
      <rPr>
        <vertAlign val="superscript"/>
        <sz val="18"/>
        <rFont val="Times New Roman Cyr"/>
        <family val="0"/>
      </rPr>
      <t>1</t>
    </r>
  </si>
  <si>
    <t>январь-март 2015 года</t>
  </si>
  <si>
    <r>
      <t>Темп роста 2014 года к 2013 году, %</t>
    </r>
    <r>
      <rPr>
        <vertAlign val="superscript"/>
        <sz val="18"/>
        <rFont val="Times New Roman Cyr"/>
        <family val="0"/>
      </rPr>
      <t>1</t>
    </r>
  </si>
  <si>
    <t xml:space="preserve"> 2014 год</t>
  </si>
  <si>
    <r>
      <t>Темп роста  января-марта 2014 года к январю-марту 2013 года, %</t>
    </r>
    <r>
      <rPr>
        <vertAlign val="superscript"/>
        <sz val="18"/>
        <rFont val="Times New Roman Cyr"/>
        <family val="0"/>
      </rPr>
      <t>1</t>
    </r>
  </si>
  <si>
    <t>январь-март 2014 года</t>
  </si>
  <si>
    <r>
      <t>Темп роста 2013 года к   2012 году</t>
    </r>
    <r>
      <rPr>
        <vertAlign val="superscript"/>
        <sz val="18"/>
        <rFont val="Times New Roman Cyr"/>
        <family val="1"/>
      </rPr>
      <t>1</t>
    </r>
    <r>
      <rPr>
        <sz val="18"/>
        <rFont val="Times New Roman Cyr"/>
        <family val="1"/>
      </rPr>
      <t>, %</t>
    </r>
    <r>
      <rPr>
        <vertAlign val="superscript"/>
        <sz val="18"/>
        <rFont val="Times New Roman Cyr"/>
        <family val="1"/>
      </rPr>
      <t xml:space="preserve"> </t>
    </r>
  </si>
  <si>
    <r>
      <t>Темп роста  января-марта 2013 года к январю-марту 2012 года, %</t>
    </r>
    <r>
      <rPr>
        <vertAlign val="superscript"/>
        <sz val="18"/>
        <rFont val="Times New Roman Cyr"/>
        <family val="0"/>
      </rPr>
      <t>1</t>
    </r>
  </si>
  <si>
    <t>январь-март 2013 года</t>
  </si>
  <si>
    <t>в 2,3 р.</t>
  </si>
  <si>
    <t>в 2,2р.</t>
  </si>
  <si>
    <t>в 42,5 раза</t>
  </si>
  <si>
    <t>** Информация предоставлена по состоянию на 01.01.2015.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</si>
</sst>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  <numFmt numFmtId="170" formatCode="0.000"/>
    <numFmt numFmtId="171" formatCode="0.000000"/>
    <numFmt numFmtId="172" formatCode="0.00000"/>
    <numFmt numFmtId="173" formatCode="0.0000"/>
    <numFmt numFmtId="174" formatCode="#,##0.0"/>
  </numFmts>
  <fonts count="56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0"/>
      <color indexed="12"/>
      <name val="Times New Roman Cyr"/>
      <family val="1"/>
    </font>
    <font>
      <b/>
      <sz val="16"/>
      <name val="Times New Roman Cyr"/>
      <family val="1"/>
    </font>
    <font>
      <sz val="16"/>
      <name val="Arial Cyr"/>
      <family val="0"/>
    </font>
    <font>
      <sz val="16"/>
      <name val="Times New Roman Cyr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b/>
      <sz val="18"/>
      <name val="Times New Roman Cyr"/>
      <family val="1"/>
    </font>
    <font>
      <sz val="18"/>
      <name val="Times New Roman Cyr"/>
      <family val="1"/>
    </font>
    <font>
      <sz val="18"/>
      <name val="Times New Roman"/>
      <family val="1"/>
    </font>
    <font>
      <vertAlign val="superscript"/>
      <sz val="18"/>
      <name val="Times New Roman Cyr"/>
      <family val="1"/>
    </font>
    <font>
      <sz val="18"/>
      <name val="Arial Cyr"/>
      <family val="0"/>
    </font>
    <font>
      <sz val="18"/>
      <color indexed="8"/>
      <name val="Times New Roman"/>
      <family val="1"/>
    </font>
    <font>
      <i/>
      <sz val="18"/>
      <name val="Times New Roman"/>
      <family val="1"/>
    </font>
    <font>
      <sz val="18"/>
      <color indexed="12"/>
      <name val="Times New Roman Cyr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14" fillId="0" borderId="10" xfId="0" applyNumberFormat="1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49" fontId="14" fillId="0" borderId="10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0" fontId="15" fillId="0" borderId="10" xfId="0" applyFont="1" applyFill="1" applyBorder="1" applyAlignment="1">
      <alignment horizontal="center" vertical="top" wrapText="1"/>
    </xf>
    <xf numFmtId="0" fontId="18" fillId="32" borderId="10" xfId="0" applyFont="1" applyFill="1" applyBorder="1" applyAlignment="1" applyProtection="1">
      <alignment horizontal="left" vertical="center" wrapText="1" indent="1"/>
      <protection/>
    </xf>
    <xf numFmtId="0" fontId="18" fillId="32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left" wrapText="1"/>
    </xf>
    <xf numFmtId="0" fontId="2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69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70" fontId="11" fillId="33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6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74" fontId="2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9" fontId="11" fillId="0" borderId="10" xfId="0" applyNumberFormat="1" applyFont="1" applyBorder="1" applyAlignment="1">
      <alignment horizontal="center" vertical="center" wrapText="1"/>
    </xf>
    <xf numFmtId="169" fontId="11" fillId="0" borderId="10" xfId="0" applyNumberFormat="1" applyFont="1" applyBorder="1" applyAlignment="1">
      <alignment horizontal="center" vertical="center"/>
    </xf>
    <xf numFmtId="169" fontId="11" fillId="0" borderId="10" xfId="0" applyNumberFormat="1" applyFont="1" applyBorder="1" applyAlignment="1" quotePrefix="1">
      <alignment horizontal="center" vertical="center"/>
    </xf>
    <xf numFmtId="169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16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69" fontId="6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169" fontId="11" fillId="0" borderId="10" xfId="0" applyNumberFormat="1" applyFont="1" applyBorder="1" applyAlignment="1">
      <alignment horizontal="center" wrapText="1"/>
    </xf>
    <xf numFmtId="169" fontId="11" fillId="0" borderId="10" xfId="0" applyNumberFormat="1" applyFont="1" applyBorder="1" applyAlignment="1">
      <alignment horizontal="center"/>
    </xf>
    <xf numFmtId="169" fontId="11" fillId="0" borderId="10" xfId="0" applyNumberFormat="1" applyFont="1" applyBorder="1" applyAlignment="1" quotePrefix="1">
      <alignment horizontal="center"/>
    </xf>
    <xf numFmtId="169" fontId="6" fillId="0" borderId="10" xfId="0" applyNumberFormat="1" applyFont="1" applyBorder="1" applyAlignment="1" quotePrefix="1">
      <alignment horizontal="center"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170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169" fontId="11" fillId="0" borderId="10" xfId="0" applyNumberFormat="1" applyFont="1" applyFill="1" applyBorder="1" applyAlignment="1">
      <alignment horizontal="center" vertical="center" wrapText="1"/>
    </xf>
    <xf numFmtId="170" fontId="11" fillId="0" borderId="10" xfId="0" applyNumberFormat="1" applyFont="1" applyFill="1" applyBorder="1" applyAlignment="1">
      <alignment horizontal="center" vertical="center" wrapText="1"/>
    </xf>
    <xf numFmtId="169" fontId="14" fillId="0" borderId="10" xfId="0" applyNumberFormat="1" applyFont="1" applyBorder="1" applyAlignment="1">
      <alignment horizontal="center" vertical="center" wrapText="1"/>
    </xf>
    <xf numFmtId="169" fontId="14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/>
    </xf>
    <xf numFmtId="169" fontId="14" fillId="0" borderId="10" xfId="0" applyNumberFormat="1" applyFont="1" applyFill="1" applyBorder="1" applyAlignment="1">
      <alignment horizontal="center" vertical="center" wrapText="1"/>
    </xf>
    <xf numFmtId="169" fontId="1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169" fontId="10" fillId="0" borderId="10" xfId="0" applyNumberFormat="1" applyFont="1" applyFill="1" applyBorder="1" applyAlignment="1">
      <alignment horizontal="center" vertical="center" wrapText="1"/>
    </xf>
    <xf numFmtId="169" fontId="10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 applyProtection="1">
      <alignment horizontal="left" vertical="center" wrapText="1" inden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/>
    </xf>
    <xf numFmtId="169" fontId="14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showGridLines="0" tabSelected="1" zoomScale="50" zoomScaleNormal="50" zoomScaleSheetLayoutView="50" zoomScalePageLayoutView="50" workbookViewId="0" topLeftCell="A1">
      <pane ySplit="5" topLeftCell="A16" activePane="bottomLeft" state="frozen"/>
      <selection pane="topLeft" activeCell="A1" sqref="A1"/>
      <selection pane="bottomLeft" activeCell="L25" sqref="L25"/>
    </sheetView>
  </sheetViews>
  <sheetFormatPr defaultColWidth="9.00390625" defaultRowHeight="12.75"/>
  <cols>
    <col min="1" max="1" width="9.125" style="1" customWidth="1"/>
    <col min="2" max="2" width="62.375" style="1" customWidth="1"/>
    <col min="3" max="3" width="33.25390625" style="1" customWidth="1"/>
    <col min="4" max="4" width="9.875" style="1" hidden="1" customWidth="1"/>
    <col min="5" max="5" width="11.25390625" style="1" hidden="1" customWidth="1"/>
    <col min="6" max="6" width="19.25390625" style="1" customWidth="1"/>
    <col min="7" max="7" width="19.75390625" style="1" customWidth="1"/>
    <col min="8" max="8" width="18.00390625" style="1" customWidth="1"/>
    <col min="9" max="9" width="19.25390625" style="1" customWidth="1"/>
    <col min="10" max="10" width="18.00390625" style="1" customWidth="1"/>
    <col min="11" max="11" width="20.125" style="1" customWidth="1"/>
    <col min="12" max="12" width="17.875" style="1" customWidth="1"/>
    <col min="13" max="13" width="19.25390625" style="1" customWidth="1"/>
    <col min="14" max="14" width="18.25390625" style="1" customWidth="1"/>
    <col min="15" max="15" width="20.125" style="1" customWidth="1"/>
    <col min="16" max="16384" width="9.125" style="1" customWidth="1"/>
  </cols>
  <sheetData>
    <row r="1" spans="2:15" s="3" customFormat="1" ht="20.25">
      <c r="B1" s="1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37"/>
      <c r="O1" s="37"/>
    </row>
    <row r="2" spans="1:15" s="3" customFormat="1" ht="20.25" customHeight="1">
      <c r="A2" s="93" t="s">
        <v>83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s="3" customFormat="1" ht="20.25">
      <c r="A3" s="95" t="s">
        <v>238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2:13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196.5" customHeight="1">
      <c r="A5" s="13" t="s">
        <v>107</v>
      </c>
      <c r="B5" s="14" t="s">
        <v>0</v>
      </c>
      <c r="C5" s="14" t="s">
        <v>82</v>
      </c>
      <c r="D5" s="15" t="s">
        <v>89</v>
      </c>
      <c r="E5" s="15" t="s">
        <v>234</v>
      </c>
      <c r="F5" s="15" t="s">
        <v>247</v>
      </c>
      <c r="G5" s="15" t="s">
        <v>246</v>
      </c>
      <c r="H5" s="15" t="s">
        <v>230</v>
      </c>
      <c r="I5" s="15" t="s">
        <v>245</v>
      </c>
      <c r="J5" s="15" t="s">
        <v>244</v>
      </c>
      <c r="K5" s="15" t="s">
        <v>243</v>
      </c>
      <c r="L5" s="15" t="s">
        <v>242</v>
      </c>
      <c r="M5" s="15" t="s">
        <v>241</v>
      </c>
      <c r="N5" s="15" t="s">
        <v>240</v>
      </c>
      <c r="O5" s="15" t="s">
        <v>239</v>
      </c>
    </row>
    <row r="6" spans="1:15" ht="20.25" customHeight="1">
      <c r="A6" s="16" t="s">
        <v>108</v>
      </c>
      <c r="B6" s="105" t="s">
        <v>71</v>
      </c>
      <c r="C6" s="106"/>
      <c r="D6" s="17"/>
      <c r="E6" s="17"/>
      <c r="F6" s="17"/>
      <c r="G6" s="17"/>
      <c r="H6" s="17"/>
      <c r="I6" s="18"/>
      <c r="J6" s="17"/>
      <c r="K6" s="17"/>
      <c r="L6" s="17"/>
      <c r="M6" s="17"/>
      <c r="N6" s="19"/>
      <c r="O6" s="19"/>
    </row>
    <row r="7" spans="1:15" ht="27.75" customHeight="1">
      <c r="A7" s="20" t="s">
        <v>110</v>
      </c>
      <c r="B7" s="21" t="s">
        <v>228</v>
      </c>
      <c r="C7" s="22" t="s">
        <v>1</v>
      </c>
      <c r="D7" s="17"/>
      <c r="E7" s="17"/>
      <c r="F7" s="61">
        <v>35.4</v>
      </c>
      <c r="G7" s="62">
        <v>101.14285714285714</v>
      </c>
      <c r="H7" s="63">
        <v>35.5</v>
      </c>
      <c r="I7" s="64">
        <v>101.13960113960114</v>
      </c>
      <c r="J7" s="61">
        <v>35.9</v>
      </c>
      <c r="K7" s="62">
        <f>SUM(J7/F7)*100</f>
        <v>101.41242937853107</v>
      </c>
      <c r="L7" s="65">
        <v>36.1</v>
      </c>
      <c r="M7" s="66">
        <f>SUM(L7/H7)*100</f>
        <v>101.69014084507042</v>
      </c>
      <c r="N7" s="67">
        <v>36.4</v>
      </c>
      <c r="O7" s="68">
        <f>SUM(N7/J7)*100</f>
        <v>101.39275766016713</v>
      </c>
    </row>
    <row r="8" spans="1:15" ht="26.25" customHeight="1">
      <c r="A8" s="20" t="s">
        <v>111</v>
      </c>
      <c r="B8" s="23" t="s">
        <v>235</v>
      </c>
      <c r="C8" s="22" t="s">
        <v>84</v>
      </c>
      <c r="D8" s="17"/>
      <c r="E8" s="17"/>
      <c r="F8" s="61">
        <v>77</v>
      </c>
      <c r="G8" s="62">
        <v>84.61538461538461</v>
      </c>
      <c r="H8" s="63">
        <v>351</v>
      </c>
      <c r="I8" s="64">
        <v>121.45328719723183</v>
      </c>
      <c r="J8" s="61">
        <v>127</v>
      </c>
      <c r="K8" s="62">
        <f>SUM(J8/F8)*100</f>
        <v>164.93506493506493</v>
      </c>
      <c r="L8" s="65">
        <v>321</v>
      </c>
      <c r="M8" s="66">
        <f>SUM(L8/H8)*100</f>
        <v>91.45299145299145</v>
      </c>
      <c r="N8" s="92">
        <v>62</v>
      </c>
      <c r="O8" s="68">
        <f>SUM(N8/J8)*100</f>
        <v>48.818897637795274</v>
      </c>
    </row>
    <row r="9" spans="1:15" ht="24.75" customHeight="1">
      <c r="A9" s="20" t="s">
        <v>112</v>
      </c>
      <c r="B9" s="23" t="s">
        <v>69</v>
      </c>
      <c r="C9" s="22" t="s">
        <v>84</v>
      </c>
      <c r="D9" s="17"/>
      <c r="E9" s="17"/>
      <c r="F9" s="61">
        <v>85</v>
      </c>
      <c r="G9" s="69" t="s">
        <v>250</v>
      </c>
      <c r="H9" s="63">
        <v>183</v>
      </c>
      <c r="I9" s="64">
        <v>469.2307692307692</v>
      </c>
      <c r="J9" s="61">
        <v>59</v>
      </c>
      <c r="K9" s="62">
        <f>SUM(J9/F9)*100</f>
        <v>69.41176470588235</v>
      </c>
      <c r="L9" s="65">
        <v>172</v>
      </c>
      <c r="M9" s="66">
        <f>SUM(L9/H9)*100</f>
        <v>93.98907103825137</v>
      </c>
      <c r="N9" s="92">
        <v>74</v>
      </c>
      <c r="O9" s="68">
        <f>SUM(N9/J9)*100</f>
        <v>125.42372881355932</v>
      </c>
    </row>
    <row r="10" spans="1:15" ht="29.25" customHeight="1">
      <c r="A10" s="16" t="s">
        <v>109</v>
      </c>
      <c r="B10" s="96" t="s">
        <v>72</v>
      </c>
      <c r="C10" s="97"/>
      <c r="D10" s="17"/>
      <c r="E10" s="17"/>
      <c r="F10" s="50"/>
      <c r="G10" s="50"/>
      <c r="H10" s="50"/>
      <c r="I10" s="50"/>
      <c r="J10" s="50"/>
      <c r="K10" s="50"/>
      <c r="L10" s="50"/>
      <c r="M10" s="50"/>
      <c r="N10" s="70"/>
      <c r="O10" s="70"/>
    </row>
    <row r="11" spans="1:15" ht="74.25" customHeight="1">
      <c r="A11" s="20" t="s">
        <v>113</v>
      </c>
      <c r="B11" s="21" t="s">
        <v>56</v>
      </c>
      <c r="C11" s="24" t="s">
        <v>1</v>
      </c>
      <c r="D11" s="17"/>
      <c r="E11" s="17"/>
      <c r="F11" s="48">
        <v>16.1</v>
      </c>
      <c r="G11" s="49">
        <v>101.25786163522012</v>
      </c>
      <c r="H11" s="50">
        <v>15.7</v>
      </c>
      <c r="I11" s="51">
        <v>91.81286549707602</v>
      </c>
      <c r="J11" s="71">
        <v>14.9</v>
      </c>
      <c r="K11" s="49">
        <v>92.54658385093167</v>
      </c>
      <c r="L11" s="52">
        <v>15.1</v>
      </c>
      <c r="M11" s="53">
        <v>96.17834394904459</v>
      </c>
      <c r="N11" s="54">
        <v>15.3</v>
      </c>
      <c r="O11" s="55">
        <v>102.68456375838926</v>
      </c>
    </row>
    <row r="12" spans="1:15" ht="99" customHeight="1">
      <c r="A12" s="20" t="s">
        <v>114</v>
      </c>
      <c r="B12" s="21" t="s">
        <v>57</v>
      </c>
      <c r="C12" s="24" t="s">
        <v>1</v>
      </c>
      <c r="D12" s="17"/>
      <c r="E12" s="17"/>
      <c r="F12" s="48">
        <v>13.7</v>
      </c>
      <c r="G12" s="49">
        <v>99.27536231884056</v>
      </c>
      <c r="H12" s="50">
        <v>13.5</v>
      </c>
      <c r="I12" s="51">
        <v>97.12230215827337</v>
      </c>
      <c r="J12" s="71">
        <v>12.7</v>
      </c>
      <c r="K12" s="49">
        <v>92.7007299270073</v>
      </c>
      <c r="L12" s="52">
        <v>12.9</v>
      </c>
      <c r="M12" s="53">
        <v>95.55555555555556</v>
      </c>
      <c r="N12" s="54">
        <v>13</v>
      </c>
      <c r="O12" s="55">
        <v>102.36220472440945</v>
      </c>
    </row>
    <row r="13" spans="1:15" ht="95.25" customHeight="1">
      <c r="A13" s="20" t="s">
        <v>115</v>
      </c>
      <c r="B13" s="21" t="s">
        <v>93</v>
      </c>
      <c r="C13" s="24" t="s">
        <v>1</v>
      </c>
      <c r="D13" s="17"/>
      <c r="E13" s="17"/>
      <c r="F13" s="48">
        <v>0.349</v>
      </c>
      <c r="G13" s="49">
        <v>102.34604105571844</v>
      </c>
      <c r="H13" s="50">
        <v>1.419</v>
      </c>
      <c r="I13" s="51">
        <v>110.68642745709829</v>
      </c>
      <c r="J13" s="71">
        <v>0.348</v>
      </c>
      <c r="K13" s="49">
        <v>99.7134670487106</v>
      </c>
      <c r="L13" s="52">
        <v>1.443</v>
      </c>
      <c r="M13" s="53">
        <v>101.69133192389006</v>
      </c>
      <c r="N13" s="72">
        <v>0.347</v>
      </c>
      <c r="O13" s="55">
        <v>99.71264367816092</v>
      </c>
    </row>
    <row r="14" spans="1:15" ht="47.25" customHeight="1">
      <c r="A14" s="20" t="s">
        <v>116</v>
      </c>
      <c r="B14" s="21" t="s">
        <v>92</v>
      </c>
      <c r="C14" s="24" t="s">
        <v>1</v>
      </c>
      <c r="D14" s="17"/>
      <c r="E14" s="17"/>
      <c r="F14" s="48">
        <v>0.24</v>
      </c>
      <c r="G14" s="49">
        <v>83.04498269896195</v>
      </c>
      <c r="H14" s="50">
        <v>0.217</v>
      </c>
      <c r="I14" s="51">
        <v>109.59595959595958</v>
      </c>
      <c r="J14" s="71">
        <v>0.202</v>
      </c>
      <c r="K14" s="49">
        <v>84.16666666666669</v>
      </c>
      <c r="L14" s="52">
        <v>0.171</v>
      </c>
      <c r="M14" s="53">
        <v>78.80184331797236</v>
      </c>
      <c r="N14" s="72">
        <v>0.222</v>
      </c>
      <c r="O14" s="55">
        <v>109.90099009900989</v>
      </c>
    </row>
    <row r="15" spans="1:15" ht="49.5" customHeight="1">
      <c r="A15" s="20" t="s">
        <v>117</v>
      </c>
      <c r="B15" s="21" t="s">
        <v>200</v>
      </c>
      <c r="C15" s="24" t="s">
        <v>7</v>
      </c>
      <c r="D15" s="17"/>
      <c r="E15" s="17" t="s">
        <v>91</v>
      </c>
      <c r="F15" s="48">
        <v>0.98</v>
      </c>
      <c r="G15" s="49"/>
      <c r="H15" s="50">
        <v>0.84</v>
      </c>
      <c r="I15" s="51"/>
      <c r="J15" s="71">
        <v>0.78</v>
      </c>
      <c r="K15" s="49"/>
      <c r="L15" s="52">
        <v>0.7</v>
      </c>
      <c r="M15" s="53"/>
      <c r="N15" s="73">
        <v>0.85</v>
      </c>
      <c r="O15" s="55"/>
    </row>
    <row r="16" spans="1:15" ht="24.75" customHeight="1">
      <c r="A16" s="20" t="s">
        <v>204</v>
      </c>
      <c r="B16" s="21" t="s">
        <v>201</v>
      </c>
      <c r="C16" s="24" t="s">
        <v>52</v>
      </c>
      <c r="D16" s="17"/>
      <c r="E16" s="17"/>
      <c r="F16" s="74">
        <v>69</v>
      </c>
      <c r="G16" s="49">
        <v>46.308724832214764</v>
      </c>
      <c r="H16" s="74">
        <v>685</v>
      </c>
      <c r="I16" s="51">
        <v>104.26179604261796</v>
      </c>
      <c r="J16" s="75">
        <v>175</v>
      </c>
      <c r="K16" s="62">
        <v>253.62318840579712</v>
      </c>
      <c r="L16" s="75">
        <v>808</v>
      </c>
      <c r="M16" s="53">
        <v>117.95620437956205</v>
      </c>
      <c r="N16" s="75">
        <v>121</v>
      </c>
      <c r="O16" s="55">
        <v>69.14285714285714</v>
      </c>
    </row>
    <row r="17" spans="1:15" ht="21.75" customHeight="1">
      <c r="A17" s="20" t="s">
        <v>205</v>
      </c>
      <c r="B17" s="21" t="s">
        <v>202</v>
      </c>
      <c r="C17" s="24"/>
      <c r="D17" s="17"/>
      <c r="E17" s="17"/>
      <c r="F17" s="48">
        <v>39</v>
      </c>
      <c r="G17" s="49">
        <v>54.929577464788736</v>
      </c>
      <c r="H17" s="50">
        <v>224</v>
      </c>
      <c r="I17" s="51">
        <v>96.13733905579399</v>
      </c>
      <c r="J17" s="76">
        <v>58</v>
      </c>
      <c r="K17" s="62">
        <v>148.71794871794873</v>
      </c>
      <c r="L17" s="52">
        <v>273</v>
      </c>
      <c r="M17" s="53">
        <v>121.875</v>
      </c>
      <c r="N17" s="54">
        <v>30</v>
      </c>
      <c r="O17" s="55">
        <v>51.724137931034484</v>
      </c>
    </row>
    <row r="18" spans="1:16" ht="21.75" customHeight="1">
      <c r="A18" s="20" t="s">
        <v>206</v>
      </c>
      <c r="B18" s="21" t="s">
        <v>203</v>
      </c>
      <c r="C18" s="24"/>
      <c r="D18" s="17"/>
      <c r="E18" s="17"/>
      <c r="F18" s="48">
        <v>30</v>
      </c>
      <c r="G18" s="49">
        <v>38.46153846153847</v>
      </c>
      <c r="H18" s="50">
        <v>461</v>
      </c>
      <c r="I18" s="51">
        <v>108.72641509433963</v>
      </c>
      <c r="J18" s="76">
        <v>117</v>
      </c>
      <c r="K18" s="62">
        <v>390</v>
      </c>
      <c r="L18" s="52">
        <v>535</v>
      </c>
      <c r="M18" s="53">
        <v>116.05206073752711</v>
      </c>
      <c r="N18" s="54">
        <v>91</v>
      </c>
      <c r="O18" s="55">
        <v>77.77777777777779</v>
      </c>
      <c r="P18"/>
    </row>
    <row r="19" spans="1:16" ht="92.25" customHeight="1">
      <c r="A19" s="16" t="s">
        <v>118</v>
      </c>
      <c r="B19" s="103" t="s">
        <v>75</v>
      </c>
      <c r="C19" s="104"/>
      <c r="D19" s="17"/>
      <c r="E19" s="17"/>
      <c r="F19" s="52"/>
      <c r="G19" s="52"/>
      <c r="H19" s="52"/>
      <c r="I19" s="52"/>
      <c r="J19" s="52"/>
      <c r="K19" s="53"/>
      <c r="L19" s="52"/>
      <c r="M19" s="53"/>
      <c r="N19" s="57"/>
      <c r="O19" s="54"/>
      <c r="P19"/>
    </row>
    <row r="20" spans="1:16" ht="22.5" customHeight="1">
      <c r="A20" s="20"/>
      <c r="B20" s="23" t="s">
        <v>2</v>
      </c>
      <c r="C20" s="22" t="s">
        <v>3</v>
      </c>
      <c r="D20" s="17"/>
      <c r="E20" s="17" t="s">
        <v>91</v>
      </c>
      <c r="F20" s="52">
        <v>313.7</v>
      </c>
      <c r="G20" s="52">
        <v>149.7</v>
      </c>
      <c r="H20" s="52">
        <v>1220.2</v>
      </c>
      <c r="I20" s="52">
        <v>91.3</v>
      </c>
      <c r="J20" s="53">
        <v>220.5</v>
      </c>
      <c r="K20" s="53">
        <v>70.3</v>
      </c>
      <c r="L20" s="53">
        <v>788.5</v>
      </c>
      <c r="M20" s="53">
        <v>64.6</v>
      </c>
      <c r="N20" s="54">
        <v>297.4</v>
      </c>
      <c r="O20" s="54">
        <v>134.9</v>
      </c>
      <c r="P20"/>
    </row>
    <row r="21" spans="1:16" ht="51" customHeight="1">
      <c r="A21" s="20" t="s">
        <v>119</v>
      </c>
      <c r="B21" s="23" t="s">
        <v>59</v>
      </c>
      <c r="C21" s="22" t="s">
        <v>60</v>
      </c>
      <c r="D21" s="17"/>
      <c r="E21" s="17"/>
      <c r="F21" s="52">
        <v>139.1</v>
      </c>
      <c r="G21" s="52"/>
      <c r="H21" s="52">
        <v>84.6</v>
      </c>
      <c r="I21" s="52"/>
      <c r="J21" s="52">
        <v>64.6</v>
      </c>
      <c r="K21" s="53"/>
      <c r="L21" s="52">
        <v>59.3</v>
      </c>
      <c r="M21" s="53"/>
      <c r="N21" s="57">
        <v>125.1</v>
      </c>
      <c r="O21" s="54"/>
      <c r="P21"/>
    </row>
    <row r="22" spans="1:16" ht="23.25">
      <c r="A22" s="20" t="s">
        <v>120</v>
      </c>
      <c r="B22" s="23" t="s">
        <v>4</v>
      </c>
      <c r="C22" s="22"/>
      <c r="D22" s="17"/>
      <c r="E22" s="17" t="s">
        <v>91</v>
      </c>
      <c r="F22" s="52"/>
      <c r="G22" s="52"/>
      <c r="H22" s="52"/>
      <c r="I22" s="52"/>
      <c r="J22" s="52"/>
      <c r="K22" s="53"/>
      <c r="L22" s="52"/>
      <c r="M22" s="53"/>
      <c r="N22" s="57"/>
      <c r="O22" s="54"/>
      <c r="P22"/>
    </row>
    <row r="23" spans="1:15" ht="48" customHeight="1">
      <c r="A23" s="20" t="s">
        <v>121</v>
      </c>
      <c r="B23" s="23" t="s">
        <v>61</v>
      </c>
      <c r="C23" s="22" t="s">
        <v>60</v>
      </c>
      <c r="D23" s="17"/>
      <c r="E23" s="17" t="s">
        <v>91</v>
      </c>
      <c r="F23" s="52"/>
      <c r="G23" s="52"/>
      <c r="H23" s="52"/>
      <c r="I23" s="52"/>
      <c r="J23" s="52"/>
      <c r="K23" s="53"/>
      <c r="L23" s="52"/>
      <c r="M23" s="53"/>
      <c r="N23" s="57"/>
      <c r="O23" s="54"/>
    </row>
    <row r="24" spans="1:15" ht="23.25">
      <c r="A24" s="20" t="s">
        <v>122</v>
      </c>
      <c r="B24" s="23" t="s">
        <v>5</v>
      </c>
      <c r="C24" s="22" t="s">
        <v>3</v>
      </c>
      <c r="D24" s="17"/>
      <c r="E24" s="17" t="s">
        <v>91</v>
      </c>
      <c r="F24" s="52">
        <v>161.9</v>
      </c>
      <c r="G24" s="52" t="s">
        <v>248</v>
      </c>
      <c r="H24" s="52">
        <v>682.8</v>
      </c>
      <c r="I24" s="52">
        <v>80.9</v>
      </c>
      <c r="J24" s="53">
        <v>39.4</v>
      </c>
      <c r="K24" s="53">
        <v>24.3</v>
      </c>
      <c r="L24" s="53">
        <v>294.6</v>
      </c>
      <c r="M24" s="53">
        <v>43.1</v>
      </c>
      <c r="N24" s="54">
        <v>115.7</v>
      </c>
      <c r="O24" s="54">
        <v>293.7</v>
      </c>
    </row>
    <row r="25" spans="1:15" ht="53.25" customHeight="1">
      <c r="A25" s="20" t="s">
        <v>123</v>
      </c>
      <c r="B25" s="23" t="s">
        <v>61</v>
      </c>
      <c r="C25" s="22" t="s">
        <v>60</v>
      </c>
      <c r="D25" s="17"/>
      <c r="E25" s="17" t="s">
        <v>91</v>
      </c>
      <c r="F25" s="52" t="s">
        <v>249</v>
      </c>
      <c r="G25" s="52"/>
      <c r="H25" s="52">
        <v>76.4</v>
      </c>
      <c r="I25" s="53"/>
      <c r="J25" s="52">
        <v>22.3</v>
      </c>
      <c r="K25" s="53"/>
      <c r="L25" s="52">
        <v>39.5</v>
      </c>
      <c r="M25" s="53"/>
      <c r="N25" s="57">
        <v>274.2</v>
      </c>
      <c r="O25" s="54"/>
    </row>
    <row r="26" spans="1:15" ht="46.5">
      <c r="A26" s="20" t="s">
        <v>124</v>
      </c>
      <c r="B26" s="23" t="s">
        <v>6</v>
      </c>
      <c r="C26" s="22" t="s">
        <v>3</v>
      </c>
      <c r="D26" s="17"/>
      <c r="E26" s="17" t="s">
        <v>91</v>
      </c>
      <c r="F26" s="52">
        <v>151.8</v>
      </c>
      <c r="G26" s="52">
        <v>109.3</v>
      </c>
      <c r="H26" s="52">
        <v>537.4</v>
      </c>
      <c r="I26" s="52">
        <v>109</v>
      </c>
      <c r="J26" s="53">
        <v>181.1</v>
      </c>
      <c r="K26" s="53">
        <v>119.3</v>
      </c>
      <c r="L26" s="53">
        <v>493.9</v>
      </c>
      <c r="M26" s="52">
        <v>91.9</v>
      </c>
      <c r="N26" s="54">
        <v>181.7</v>
      </c>
      <c r="O26" s="57">
        <v>100.3</v>
      </c>
    </row>
    <row r="27" spans="1:15" ht="51.75" customHeight="1">
      <c r="A27" s="20" t="s">
        <v>125</v>
      </c>
      <c r="B27" s="23" t="s">
        <v>61</v>
      </c>
      <c r="C27" s="22" t="s">
        <v>60</v>
      </c>
      <c r="D27" s="17"/>
      <c r="E27" s="17" t="s">
        <v>91</v>
      </c>
      <c r="F27" s="42">
        <v>97.4</v>
      </c>
      <c r="G27" s="42"/>
      <c r="H27" s="42">
        <v>98.6</v>
      </c>
      <c r="I27" s="42"/>
      <c r="J27" s="43">
        <v>109.8</v>
      </c>
      <c r="K27" s="42"/>
      <c r="L27" s="42">
        <v>84.5</v>
      </c>
      <c r="M27" s="42"/>
      <c r="N27" s="45">
        <v>92.7</v>
      </c>
      <c r="O27" s="44"/>
    </row>
    <row r="28" spans="1:15" ht="27" customHeight="1">
      <c r="A28" s="16" t="s">
        <v>126</v>
      </c>
      <c r="B28" s="100" t="s">
        <v>8</v>
      </c>
      <c r="C28" s="9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9"/>
      <c r="O28" s="19"/>
    </row>
    <row r="29" spans="1:15" ht="24" customHeight="1">
      <c r="A29" s="20" t="s">
        <v>127</v>
      </c>
      <c r="B29" s="23" t="s">
        <v>50</v>
      </c>
      <c r="C29" s="22" t="s">
        <v>9</v>
      </c>
      <c r="D29" s="17"/>
      <c r="E29" s="17"/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</row>
    <row r="30" spans="1:15" ht="29.25" customHeight="1">
      <c r="A30" s="20" t="s">
        <v>128</v>
      </c>
      <c r="B30" s="23" t="s">
        <v>229</v>
      </c>
      <c r="C30" s="22" t="s">
        <v>10</v>
      </c>
      <c r="D30" s="17"/>
      <c r="E30" s="17"/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</row>
    <row r="31" spans="1:15" ht="25.5" customHeight="1">
      <c r="A31" s="20" t="s">
        <v>129</v>
      </c>
      <c r="B31" s="23" t="s">
        <v>11</v>
      </c>
      <c r="C31" s="22" t="s">
        <v>12</v>
      </c>
      <c r="D31" s="17"/>
      <c r="E31" s="17"/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</row>
    <row r="32" spans="1:15" ht="27" customHeight="1">
      <c r="A32" s="20" t="s">
        <v>130</v>
      </c>
      <c r="B32" s="23" t="s">
        <v>49</v>
      </c>
      <c r="C32" s="22" t="s">
        <v>13</v>
      </c>
      <c r="D32" s="17"/>
      <c r="E32" s="17"/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</row>
    <row r="33" spans="1:15" ht="28.5" customHeight="1">
      <c r="A33" s="20" t="s">
        <v>131</v>
      </c>
      <c r="B33" s="23" t="s">
        <v>226</v>
      </c>
      <c r="C33" s="22" t="s">
        <v>13</v>
      </c>
      <c r="D33" s="17"/>
      <c r="E33" s="17"/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</row>
    <row r="34" spans="1:15" ht="27.75" customHeight="1">
      <c r="A34" s="20" t="s">
        <v>132</v>
      </c>
      <c r="B34" s="23" t="s">
        <v>106</v>
      </c>
      <c r="C34" s="22" t="s">
        <v>13</v>
      </c>
      <c r="D34" s="17"/>
      <c r="E34" s="17"/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</row>
    <row r="35" spans="1:15" ht="27" customHeight="1">
      <c r="A35" s="20" t="s">
        <v>133</v>
      </c>
      <c r="B35" s="23" t="s">
        <v>14</v>
      </c>
      <c r="C35" s="22" t="s">
        <v>13</v>
      </c>
      <c r="D35" s="17"/>
      <c r="E35" s="17"/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</row>
    <row r="36" spans="1:15" ht="25.5" customHeight="1">
      <c r="A36" s="20" t="s">
        <v>207</v>
      </c>
      <c r="B36" s="23" t="s">
        <v>215</v>
      </c>
      <c r="C36" s="22" t="s">
        <v>30</v>
      </c>
      <c r="D36" s="17"/>
      <c r="E36" s="17"/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</row>
    <row r="37" spans="1:15" ht="25.5" customHeight="1">
      <c r="A37" s="20" t="s">
        <v>208</v>
      </c>
      <c r="B37" s="23" t="s">
        <v>214</v>
      </c>
      <c r="C37" s="22" t="s">
        <v>30</v>
      </c>
      <c r="D37" s="17"/>
      <c r="E37" s="17"/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</row>
    <row r="38" spans="1:15" ht="27" customHeight="1">
      <c r="A38" s="20" t="s">
        <v>209</v>
      </c>
      <c r="B38" s="23" t="s">
        <v>216</v>
      </c>
      <c r="C38" s="22" t="s">
        <v>224</v>
      </c>
      <c r="D38" s="17"/>
      <c r="E38" s="17"/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</row>
    <row r="39" spans="1:15" ht="25.5" customHeight="1">
      <c r="A39" s="20" t="s">
        <v>210</v>
      </c>
      <c r="B39" s="23" t="s">
        <v>218</v>
      </c>
      <c r="C39" s="22" t="s">
        <v>223</v>
      </c>
      <c r="D39" s="17"/>
      <c r="E39" s="17"/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</row>
    <row r="40" spans="1:15" ht="22.5" customHeight="1">
      <c r="A40" s="20" t="s">
        <v>211</v>
      </c>
      <c r="B40" s="23" t="s">
        <v>217</v>
      </c>
      <c r="C40" s="22" t="s">
        <v>225</v>
      </c>
      <c r="D40" s="17"/>
      <c r="E40" s="17"/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</row>
    <row r="41" spans="1:15" ht="27" customHeight="1">
      <c r="A41" s="20" t="s">
        <v>212</v>
      </c>
      <c r="B41" s="23" t="s">
        <v>219</v>
      </c>
      <c r="C41" s="22" t="s">
        <v>225</v>
      </c>
      <c r="D41" s="17"/>
      <c r="E41" s="17"/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</row>
    <row r="42" spans="1:15" ht="25.5" customHeight="1">
      <c r="A42" s="20" t="s">
        <v>213</v>
      </c>
      <c r="B42" s="23" t="s">
        <v>220</v>
      </c>
      <c r="C42" s="22" t="s">
        <v>225</v>
      </c>
      <c r="D42" s="17"/>
      <c r="E42" s="17"/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</row>
    <row r="43" spans="1:15" ht="49.5" customHeight="1">
      <c r="A43" s="20" t="s">
        <v>227</v>
      </c>
      <c r="B43" s="23" t="s">
        <v>221</v>
      </c>
      <c r="C43" s="22" t="s">
        <v>30</v>
      </c>
      <c r="D43" s="17"/>
      <c r="E43" s="17"/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</row>
    <row r="44" spans="1:15" ht="24.75" customHeight="1">
      <c r="A44" s="16" t="s">
        <v>134</v>
      </c>
      <c r="B44" s="96" t="s">
        <v>76</v>
      </c>
      <c r="C44" s="9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9"/>
      <c r="O44" s="19"/>
    </row>
    <row r="45" spans="1:15" ht="28.5" customHeight="1">
      <c r="A45" s="20"/>
      <c r="B45" s="23" t="s">
        <v>2</v>
      </c>
      <c r="C45" s="22" t="s">
        <v>15</v>
      </c>
      <c r="D45" s="17"/>
      <c r="E45" s="17" t="s">
        <v>91</v>
      </c>
      <c r="F45" s="42">
        <v>124.8</v>
      </c>
      <c r="G45" s="42">
        <v>95.4</v>
      </c>
      <c r="H45" s="42">
        <v>2138.3</v>
      </c>
      <c r="I45" s="42">
        <v>116.9</v>
      </c>
      <c r="J45" s="42">
        <v>110.6</v>
      </c>
      <c r="K45" s="43">
        <f>SUM(J45/F45)*100</f>
        <v>88.62179487179486</v>
      </c>
      <c r="L45" s="42">
        <v>2481.2</v>
      </c>
      <c r="M45" s="43">
        <f>SUM(L45/H45*100)</f>
        <v>116.03610344666322</v>
      </c>
      <c r="N45" s="45">
        <v>29.4</v>
      </c>
      <c r="O45" s="45">
        <f>SUM(N45/J45)*100</f>
        <v>26.582278481012654</v>
      </c>
    </row>
    <row r="46" spans="1:15" ht="23.25" customHeight="1">
      <c r="A46" s="20" t="s">
        <v>135</v>
      </c>
      <c r="B46" s="25" t="s">
        <v>58</v>
      </c>
      <c r="C46" s="26" t="s">
        <v>62</v>
      </c>
      <c r="D46" s="17"/>
      <c r="E46" s="17" t="s">
        <v>91</v>
      </c>
      <c r="F46" s="43">
        <f>SUM(G45/1.055)</f>
        <v>90.4265402843602</v>
      </c>
      <c r="G46" s="42"/>
      <c r="H46" s="42">
        <v>110.8</v>
      </c>
      <c r="I46" s="42"/>
      <c r="J46" s="43">
        <f>SUM(K45/1.046)</f>
        <v>84.72446928469871</v>
      </c>
      <c r="K46" s="42"/>
      <c r="L46" s="43">
        <f>SUM(M45/1.046)</f>
        <v>110.93317729126503</v>
      </c>
      <c r="M46" s="42"/>
      <c r="N46" s="45">
        <f>SUM(O45/1.046)</f>
        <v>25.413268146283606</v>
      </c>
      <c r="O46" s="44"/>
    </row>
    <row r="47" spans="1:15" ht="52.5" customHeight="1">
      <c r="A47" s="16" t="s">
        <v>136</v>
      </c>
      <c r="B47" s="100" t="s">
        <v>77</v>
      </c>
      <c r="C47" s="97"/>
      <c r="D47" s="17"/>
      <c r="E47" s="17"/>
      <c r="F47" s="42"/>
      <c r="G47" s="42"/>
      <c r="H47" s="42"/>
      <c r="I47" s="42"/>
      <c r="J47" s="42"/>
      <c r="K47" s="42"/>
      <c r="L47" s="42"/>
      <c r="M47" s="42"/>
      <c r="N47" s="44"/>
      <c r="O47" s="44"/>
    </row>
    <row r="48" spans="1:15" ht="23.25">
      <c r="A48" s="20"/>
      <c r="B48" s="23" t="s">
        <v>2</v>
      </c>
      <c r="C48" s="22" t="s">
        <v>16</v>
      </c>
      <c r="D48" s="17"/>
      <c r="E48" s="17" t="s">
        <v>91</v>
      </c>
      <c r="F48" s="42">
        <v>479.2</v>
      </c>
      <c r="G48" s="42">
        <v>181.4</v>
      </c>
      <c r="H48" s="42">
        <v>3225.9</v>
      </c>
      <c r="I48" s="42">
        <v>92.9</v>
      </c>
      <c r="J48" s="43">
        <v>132</v>
      </c>
      <c r="K48" s="43">
        <f>SUM(J48/F48)*100</f>
        <v>27.545909849749584</v>
      </c>
      <c r="L48" s="42">
        <v>2691</v>
      </c>
      <c r="M48" s="43">
        <f>SUM(L48/H48*100)</f>
        <v>83.41858086115502</v>
      </c>
      <c r="N48" s="44">
        <v>110.1</v>
      </c>
      <c r="O48" s="45">
        <f>SUM(N48/J48*100)</f>
        <v>83.4090909090909</v>
      </c>
    </row>
    <row r="49" spans="1:15" ht="51" customHeight="1">
      <c r="A49" s="20" t="s">
        <v>137</v>
      </c>
      <c r="B49" s="25" t="s">
        <v>58</v>
      </c>
      <c r="C49" s="26" t="s">
        <v>237</v>
      </c>
      <c r="D49" s="17"/>
      <c r="E49" s="17" t="s">
        <v>91</v>
      </c>
      <c r="F49" s="42">
        <v>172.4</v>
      </c>
      <c r="G49" s="42"/>
      <c r="H49" s="43">
        <v>88</v>
      </c>
      <c r="I49" s="42"/>
      <c r="J49" s="43">
        <f>SUM(K48/1.035)</f>
        <v>26.614405651931968</v>
      </c>
      <c r="K49" s="42"/>
      <c r="L49" s="43">
        <f>SUM(M48/1.035)</f>
        <v>80.59766266778263</v>
      </c>
      <c r="M49" s="42"/>
      <c r="N49" s="45">
        <f>SUM(O48/1.038)</f>
        <v>80.3555789104922</v>
      </c>
      <c r="O49" s="44"/>
    </row>
    <row r="50" spans="1:15" ht="24" customHeight="1">
      <c r="A50" s="82" t="s">
        <v>138</v>
      </c>
      <c r="B50" s="98" t="s">
        <v>78</v>
      </c>
      <c r="C50" s="99"/>
      <c r="D50" s="15"/>
      <c r="E50" s="15"/>
      <c r="F50" s="83"/>
      <c r="G50" s="83"/>
      <c r="H50" s="83"/>
      <c r="I50" s="83"/>
      <c r="J50" s="83"/>
      <c r="K50" s="83"/>
      <c r="L50" s="83"/>
      <c r="M50" s="83"/>
      <c r="N50" s="84"/>
      <c r="O50" s="84"/>
    </row>
    <row r="51" spans="1:15" ht="23.25">
      <c r="A51" s="85"/>
      <c r="B51" s="29" t="s">
        <v>2</v>
      </c>
      <c r="C51" s="30" t="s">
        <v>16</v>
      </c>
      <c r="D51" s="15"/>
      <c r="E51" s="15" t="s">
        <v>91</v>
      </c>
      <c r="F51" s="86">
        <v>1161.24</v>
      </c>
      <c r="G51" s="86"/>
      <c r="H51" s="86">
        <v>5034.8</v>
      </c>
      <c r="I51" s="86"/>
      <c r="J51" s="86">
        <v>1197.2</v>
      </c>
      <c r="K51" s="86"/>
      <c r="L51" s="86">
        <v>5295.5</v>
      </c>
      <c r="M51" s="86"/>
      <c r="N51" s="87">
        <v>1338.9</v>
      </c>
      <c r="O51" s="84"/>
    </row>
    <row r="52" spans="1:15" ht="49.5" customHeight="1">
      <c r="A52" s="85" t="s">
        <v>139</v>
      </c>
      <c r="B52" s="88" t="s">
        <v>58</v>
      </c>
      <c r="C52" s="89" t="s">
        <v>237</v>
      </c>
      <c r="D52" s="15"/>
      <c r="E52" s="15" t="s">
        <v>91</v>
      </c>
      <c r="F52" s="86">
        <v>109.8</v>
      </c>
      <c r="G52" s="86"/>
      <c r="H52" s="86">
        <v>104.8</v>
      </c>
      <c r="I52" s="86"/>
      <c r="J52" s="86">
        <v>108.2</v>
      </c>
      <c r="K52" s="86"/>
      <c r="L52" s="86">
        <v>105.2</v>
      </c>
      <c r="M52" s="86"/>
      <c r="N52" s="87">
        <v>99.1</v>
      </c>
      <c r="O52" s="84"/>
    </row>
    <row r="53" spans="1:15" ht="24" customHeight="1">
      <c r="A53" s="82" t="s">
        <v>140</v>
      </c>
      <c r="B53" s="98" t="s">
        <v>79</v>
      </c>
      <c r="C53" s="99"/>
      <c r="D53" s="15"/>
      <c r="E53" s="15"/>
      <c r="F53" s="83"/>
      <c r="G53" s="83"/>
      <c r="H53" s="83"/>
      <c r="I53" s="83"/>
      <c r="J53" s="83"/>
      <c r="K53" s="86"/>
      <c r="L53" s="83"/>
      <c r="M53" s="86"/>
      <c r="N53" s="84"/>
      <c r="O53" s="84"/>
    </row>
    <row r="54" spans="1:15" ht="27" customHeight="1">
      <c r="A54" s="85"/>
      <c r="B54" s="29" t="s">
        <v>2</v>
      </c>
      <c r="C54" s="30" t="s">
        <v>16</v>
      </c>
      <c r="D54" s="15"/>
      <c r="E54" s="15" t="s">
        <v>91</v>
      </c>
      <c r="F54" s="90">
        <v>485.2</v>
      </c>
      <c r="G54" s="90"/>
      <c r="H54" s="90">
        <v>2114.1</v>
      </c>
      <c r="I54" s="90"/>
      <c r="J54" s="90">
        <v>534.6</v>
      </c>
      <c r="K54" s="86"/>
      <c r="L54" s="90">
        <v>2311.5</v>
      </c>
      <c r="M54" s="86"/>
      <c r="N54" s="90">
        <v>654.4</v>
      </c>
      <c r="O54" s="84"/>
    </row>
    <row r="55" spans="1:15" ht="48" customHeight="1">
      <c r="A55" s="85" t="s">
        <v>141</v>
      </c>
      <c r="B55" s="88" t="s">
        <v>58</v>
      </c>
      <c r="C55" s="89" t="s">
        <v>237</v>
      </c>
      <c r="D55" s="15"/>
      <c r="E55" s="15" t="s">
        <v>91</v>
      </c>
      <c r="F55" s="90">
        <v>100.6</v>
      </c>
      <c r="G55" s="90"/>
      <c r="H55" s="90">
        <v>102.1</v>
      </c>
      <c r="I55" s="90"/>
      <c r="J55" s="90">
        <v>104.2</v>
      </c>
      <c r="K55" s="90"/>
      <c r="L55" s="90">
        <v>102.6</v>
      </c>
      <c r="M55" s="90"/>
      <c r="N55" s="90">
        <v>100.3</v>
      </c>
      <c r="O55" s="84"/>
    </row>
    <row r="56" spans="1:15" ht="55.5" customHeight="1">
      <c r="A56" s="16" t="s">
        <v>142</v>
      </c>
      <c r="B56" s="101" t="s">
        <v>17</v>
      </c>
      <c r="C56" s="102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9"/>
      <c r="O56" s="19"/>
    </row>
    <row r="57" spans="1:15" ht="47.25" customHeight="1">
      <c r="A57" s="20"/>
      <c r="B57" s="23" t="s">
        <v>2</v>
      </c>
      <c r="C57" s="22" t="s">
        <v>3</v>
      </c>
      <c r="D57" s="17"/>
      <c r="E57" s="17" t="s">
        <v>91</v>
      </c>
      <c r="F57" s="38">
        <v>30.6</v>
      </c>
      <c r="G57" s="38">
        <v>115.90909090909092</v>
      </c>
      <c r="H57" s="78">
        <v>144.7</v>
      </c>
      <c r="I57" s="78">
        <v>109.70432145564821</v>
      </c>
      <c r="J57" s="38">
        <v>35.9</v>
      </c>
      <c r="K57" s="38">
        <f>SUM(J57/F57*100)</f>
        <v>117.32026143790848</v>
      </c>
      <c r="L57" s="39">
        <v>159.9</v>
      </c>
      <c r="M57" s="38">
        <f aca="true" t="shared" si="0" ref="M57:M63">SUM(L57/H57*100)</f>
        <v>110.50449205252247</v>
      </c>
      <c r="N57" s="39">
        <v>40.9</v>
      </c>
      <c r="O57" s="38">
        <f>SUM(N57/J57)*100</f>
        <v>113.9275766016713</v>
      </c>
    </row>
    <row r="58" spans="1:15" ht="44.25" customHeight="1">
      <c r="A58" s="20" t="s">
        <v>143</v>
      </c>
      <c r="B58" s="23" t="s">
        <v>90</v>
      </c>
      <c r="C58" s="22" t="s">
        <v>60</v>
      </c>
      <c r="D58" s="17"/>
      <c r="E58" s="17" t="s">
        <v>91</v>
      </c>
      <c r="F58" s="38">
        <v>111.34398742467909</v>
      </c>
      <c r="G58" s="38"/>
      <c r="H58" s="78">
        <v>108.18966612983058</v>
      </c>
      <c r="I58" s="78"/>
      <c r="J58" s="38">
        <v>107.9303233099434</v>
      </c>
      <c r="K58" s="38"/>
      <c r="L58" s="38">
        <f>SUM(M57/1)</f>
        <v>110.50449205252247</v>
      </c>
      <c r="M58" s="38"/>
      <c r="N58" s="38">
        <f>SUM(O57/1)</f>
        <v>113.9275766016713</v>
      </c>
      <c r="O58" s="38"/>
    </row>
    <row r="59" spans="1:15" ht="24" customHeight="1">
      <c r="A59" s="20" t="s">
        <v>144</v>
      </c>
      <c r="B59" s="23" t="s">
        <v>18</v>
      </c>
      <c r="C59" s="22" t="s">
        <v>19</v>
      </c>
      <c r="D59" s="17"/>
      <c r="E59" s="17"/>
      <c r="F59" s="40">
        <v>0.333</v>
      </c>
      <c r="G59" s="38">
        <v>129.57198443579767</v>
      </c>
      <c r="H59" s="79">
        <v>1.563</v>
      </c>
      <c r="I59" s="78">
        <v>120.50886661526602</v>
      </c>
      <c r="J59" s="40">
        <v>0.398</v>
      </c>
      <c r="K59" s="38">
        <v>119.51951951951952</v>
      </c>
      <c r="L59" s="39">
        <v>1.669</v>
      </c>
      <c r="M59" s="38">
        <f t="shared" si="0"/>
        <v>106.78182981445939</v>
      </c>
      <c r="N59" s="39">
        <v>0.443</v>
      </c>
      <c r="O59" s="38">
        <f aca="true" t="shared" si="1" ref="O59:O64">SUM(N59/J59)*100</f>
        <v>111.30653266331659</v>
      </c>
    </row>
    <row r="60" spans="1:15" ht="27" customHeight="1">
      <c r="A60" s="20" t="s">
        <v>145</v>
      </c>
      <c r="B60" s="23" t="s">
        <v>20</v>
      </c>
      <c r="C60" s="22" t="s">
        <v>19</v>
      </c>
      <c r="D60" s="17"/>
      <c r="E60" s="17"/>
      <c r="F60" s="40">
        <v>0.293</v>
      </c>
      <c r="G60" s="38">
        <v>144.3349753694581</v>
      </c>
      <c r="H60" s="79">
        <v>1.302</v>
      </c>
      <c r="I60" s="78">
        <v>138.95410885805762</v>
      </c>
      <c r="J60" s="40">
        <v>0.298</v>
      </c>
      <c r="K60" s="38">
        <v>101.70648464163823</v>
      </c>
      <c r="L60" s="39">
        <v>1.507</v>
      </c>
      <c r="M60" s="38">
        <f t="shared" si="0"/>
        <v>115.74500768049154</v>
      </c>
      <c r="N60" s="40">
        <v>0.392</v>
      </c>
      <c r="O60" s="38">
        <f t="shared" si="1"/>
        <v>131.54362416107384</v>
      </c>
    </row>
    <row r="61" spans="1:15" ht="25.5" customHeight="1">
      <c r="A61" s="20" t="s">
        <v>146</v>
      </c>
      <c r="B61" s="23" t="s">
        <v>21</v>
      </c>
      <c r="C61" s="22" t="s">
        <v>22</v>
      </c>
      <c r="D61" s="17"/>
      <c r="E61" s="17"/>
      <c r="F61" s="40"/>
      <c r="G61" s="38"/>
      <c r="H61" s="79"/>
      <c r="I61" s="78"/>
      <c r="J61" s="40"/>
      <c r="K61" s="38"/>
      <c r="L61" s="39"/>
      <c r="M61" s="38"/>
      <c r="N61" s="39"/>
      <c r="O61" s="38"/>
    </row>
    <row r="62" spans="1:15" ht="24.75" customHeight="1">
      <c r="A62" s="20" t="s">
        <v>147</v>
      </c>
      <c r="B62" s="23" t="s">
        <v>23</v>
      </c>
      <c r="C62" s="22" t="s">
        <v>19</v>
      </c>
      <c r="D62" s="17"/>
      <c r="E62" s="17"/>
      <c r="F62" s="40"/>
      <c r="G62" s="38"/>
      <c r="H62" s="79"/>
      <c r="I62" s="78"/>
      <c r="J62" s="40"/>
      <c r="K62" s="38"/>
      <c r="L62" s="39"/>
      <c r="M62" s="38"/>
      <c r="N62" s="39"/>
      <c r="O62" s="38"/>
    </row>
    <row r="63" spans="1:15" ht="23.25" customHeight="1">
      <c r="A63" s="20" t="s">
        <v>148</v>
      </c>
      <c r="B63" s="23" t="s">
        <v>24</v>
      </c>
      <c r="C63" s="22" t="s">
        <v>19</v>
      </c>
      <c r="D63" s="17"/>
      <c r="E63" s="17"/>
      <c r="F63" s="40">
        <v>0.003</v>
      </c>
      <c r="G63" s="38">
        <v>81.08108108108108</v>
      </c>
      <c r="H63" s="79">
        <v>0.036</v>
      </c>
      <c r="I63" s="78">
        <v>89.99999999999999</v>
      </c>
      <c r="J63" s="40">
        <v>0.0012549999999999998</v>
      </c>
      <c r="K63" s="38">
        <v>41.83333333333333</v>
      </c>
      <c r="L63" s="39">
        <v>0.025</v>
      </c>
      <c r="M63" s="38">
        <f t="shared" si="0"/>
        <v>69.44444444444446</v>
      </c>
      <c r="N63" s="38">
        <v>0</v>
      </c>
      <c r="O63" s="38">
        <f t="shared" si="1"/>
        <v>0</v>
      </c>
    </row>
    <row r="64" spans="1:15" ht="24" customHeight="1">
      <c r="A64" s="20" t="s">
        <v>149</v>
      </c>
      <c r="B64" s="23" t="s">
        <v>25</v>
      </c>
      <c r="C64" s="22" t="s">
        <v>26</v>
      </c>
      <c r="D64" s="17"/>
      <c r="E64" s="17"/>
      <c r="F64" s="40">
        <v>8.022</v>
      </c>
      <c r="G64" s="38">
        <v>145.58983666061707</v>
      </c>
      <c r="H64" s="79">
        <v>7.921</v>
      </c>
      <c r="I64" s="78">
        <v>104.70588235294119</v>
      </c>
      <c r="J64" s="40">
        <v>7.787</v>
      </c>
      <c r="K64" s="38">
        <v>97.07055597107953</v>
      </c>
      <c r="L64" s="39">
        <v>9.124</v>
      </c>
      <c r="M64" s="38">
        <f>SUM(L64/H64*100)</f>
        <v>115.18747632874637</v>
      </c>
      <c r="N64" s="39">
        <v>9.9</v>
      </c>
      <c r="O64" s="38">
        <f t="shared" si="1"/>
        <v>127.13496853730577</v>
      </c>
    </row>
    <row r="65" spans="1:15" ht="24" customHeight="1">
      <c r="A65" s="16" t="s">
        <v>150</v>
      </c>
      <c r="B65" s="100" t="s">
        <v>70</v>
      </c>
      <c r="C65" s="9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9"/>
      <c r="O65" s="19"/>
    </row>
    <row r="66" spans="1:15" ht="22.5" customHeight="1">
      <c r="A66" s="20" t="s">
        <v>151</v>
      </c>
      <c r="B66" s="27" t="s">
        <v>64</v>
      </c>
      <c r="C66" s="28" t="s">
        <v>66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91">
        <v>61</v>
      </c>
      <c r="O66" s="19"/>
    </row>
    <row r="67" spans="1:15" ht="54" customHeight="1">
      <c r="A67" s="20" t="s">
        <v>152</v>
      </c>
      <c r="B67" s="27" t="s">
        <v>73</v>
      </c>
      <c r="C67" s="28" t="s">
        <v>66</v>
      </c>
      <c r="D67" s="17"/>
      <c r="E67" s="17"/>
      <c r="F67" s="42">
        <v>187</v>
      </c>
      <c r="G67" s="42">
        <v>100.5</v>
      </c>
      <c r="H67" s="42">
        <v>593</v>
      </c>
      <c r="I67" s="42">
        <v>73.8</v>
      </c>
      <c r="J67" s="42">
        <v>177</v>
      </c>
      <c r="K67" s="43">
        <f>SUM(J67/F67*100)</f>
        <v>94.6524064171123</v>
      </c>
      <c r="L67" s="42">
        <v>791</v>
      </c>
      <c r="M67" s="43">
        <f>SUM(L67/H67*100)</f>
        <v>133.38954468802697</v>
      </c>
      <c r="N67" s="44">
        <v>188</v>
      </c>
      <c r="O67" s="45">
        <f>SUM(N67/J67*100)</f>
        <v>106.21468926553672</v>
      </c>
    </row>
    <row r="68" spans="1:15" ht="24.75" customHeight="1">
      <c r="A68" s="20" t="s">
        <v>153</v>
      </c>
      <c r="B68" s="27" t="s">
        <v>65</v>
      </c>
      <c r="C68" s="28" t="s">
        <v>66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9"/>
      <c r="O68" s="19"/>
    </row>
    <row r="69" spans="1:15" ht="23.25">
      <c r="A69" s="16" t="s">
        <v>154</v>
      </c>
      <c r="B69" s="96" t="s">
        <v>27</v>
      </c>
      <c r="C69" s="9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9"/>
      <c r="O69" s="19"/>
    </row>
    <row r="70" spans="1:15" ht="51" customHeight="1">
      <c r="A70" s="20" t="s">
        <v>155</v>
      </c>
      <c r="B70" s="23" t="s">
        <v>28</v>
      </c>
      <c r="C70" s="22" t="s">
        <v>16</v>
      </c>
      <c r="D70" s="17"/>
      <c r="E70" s="17"/>
      <c r="F70" s="17">
        <v>562.9</v>
      </c>
      <c r="G70" s="17">
        <v>110.4</v>
      </c>
      <c r="H70" s="80">
        <v>3805</v>
      </c>
      <c r="I70" s="17">
        <v>100.5</v>
      </c>
      <c r="J70" s="17">
        <v>422.7</v>
      </c>
      <c r="K70" s="17">
        <v>75.1</v>
      </c>
      <c r="L70" s="17">
        <v>3195.8</v>
      </c>
      <c r="M70" s="80">
        <v>84</v>
      </c>
      <c r="N70" s="46">
        <v>502.7</v>
      </c>
      <c r="O70" s="81">
        <f>SUM(N70/J70)*100</f>
        <v>118.92595221197067</v>
      </c>
    </row>
    <row r="71" spans="1:15" ht="72" customHeight="1">
      <c r="A71" s="20" t="s">
        <v>156</v>
      </c>
      <c r="B71" s="23" t="s">
        <v>67</v>
      </c>
      <c r="C71" s="22" t="s">
        <v>16</v>
      </c>
      <c r="D71" s="17"/>
      <c r="E71" s="17"/>
      <c r="F71" s="17">
        <v>294.1</v>
      </c>
      <c r="G71" s="17">
        <v>105.7</v>
      </c>
      <c r="H71" s="17">
        <v>2386.9</v>
      </c>
      <c r="I71" s="17">
        <v>88.7</v>
      </c>
      <c r="J71" s="17">
        <v>208.6</v>
      </c>
      <c r="K71" s="17">
        <v>70.9</v>
      </c>
      <c r="L71" s="17">
        <v>2156.9</v>
      </c>
      <c r="M71" s="17">
        <v>90.4</v>
      </c>
      <c r="N71" s="46">
        <v>274.1</v>
      </c>
      <c r="O71" s="81">
        <f>SUM(N71/J71)*100</f>
        <v>131.39980824544583</v>
      </c>
    </row>
    <row r="72" spans="1:15" ht="27" customHeight="1">
      <c r="A72" s="20" t="s">
        <v>157</v>
      </c>
      <c r="B72" s="23" t="s">
        <v>29</v>
      </c>
      <c r="C72" s="22" t="s">
        <v>16</v>
      </c>
      <c r="D72" s="17"/>
      <c r="E72" s="17"/>
      <c r="F72" s="17">
        <v>527</v>
      </c>
      <c r="G72" s="17">
        <v>111.1</v>
      </c>
      <c r="H72" s="80">
        <v>4085</v>
      </c>
      <c r="I72" s="17">
        <v>107.8</v>
      </c>
      <c r="J72" s="17">
        <v>454.2</v>
      </c>
      <c r="K72" s="17">
        <v>86.2</v>
      </c>
      <c r="L72" s="17">
        <v>3423.2</v>
      </c>
      <c r="M72" s="17">
        <v>83.8</v>
      </c>
      <c r="N72" s="46">
        <v>478.9</v>
      </c>
      <c r="O72" s="81">
        <f>SUM(N72/J72)*100</f>
        <v>105.4381329810656</v>
      </c>
    </row>
    <row r="73" spans="1:15" ht="30" customHeight="1">
      <c r="A73" s="20" t="s">
        <v>158</v>
      </c>
      <c r="B73" s="23" t="s">
        <v>45</v>
      </c>
      <c r="C73" s="22" t="s">
        <v>16</v>
      </c>
      <c r="D73" s="17"/>
      <c r="E73" s="17"/>
      <c r="F73" s="47">
        <v>60.6</v>
      </c>
      <c r="G73" s="42">
        <v>65.7</v>
      </c>
      <c r="H73" s="42">
        <v>3498.7</v>
      </c>
      <c r="I73" s="42">
        <v>101.2</v>
      </c>
      <c r="J73" s="41">
        <v>3318.6</v>
      </c>
      <c r="K73" s="43">
        <f>SUM(J73/F73*100)</f>
        <v>5476.237623762377</v>
      </c>
      <c r="L73" s="42">
        <v>2270.1</v>
      </c>
      <c r="M73" s="43">
        <f>SUM(L73/H73*100)</f>
        <v>64.88409980850031</v>
      </c>
      <c r="N73" s="42">
        <v>2270.1</v>
      </c>
      <c r="O73" s="45">
        <f>SUM(N73/J73*100)</f>
        <v>68.40535165431206</v>
      </c>
    </row>
    <row r="74" spans="1:15" ht="24" customHeight="1">
      <c r="A74" s="20" t="s">
        <v>159</v>
      </c>
      <c r="B74" s="23" t="s">
        <v>46</v>
      </c>
      <c r="C74" s="22" t="s">
        <v>16</v>
      </c>
      <c r="D74" s="17"/>
      <c r="E74" s="17"/>
      <c r="F74" s="47">
        <v>45025.5</v>
      </c>
      <c r="G74" s="42">
        <v>66.7</v>
      </c>
      <c r="H74" s="42">
        <v>35977.9</v>
      </c>
      <c r="I74" s="42">
        <v>86.2</v>
      </c>
      <c r="J74" s="41">
        <v>34319.4</v>
      </c>
      <c r="K74" s="43">
        <f>SUM(J74/F74*100)</f>
        <v>76.22214078688744</v>
      </c>
      <c r="L74" s="42">
        <v>40411.8</v>
      </c>
      <c r="M74" s="43">
        <f>SUM(L74/H74*100)</f>
        <v>112.32395442757917</v>
      </c>
      <c r="N74" s="42">
        <v>40411.8</v>
      </c>
      <c r="O74" s="45">
        <f>SUM(N74/J74*100)</f>
        <v>117.75205860242312</v>
      </c>
    </row>
    <row r="75" spans="1:15" ht="26.25" customHeight="1">
      <c r="A75" s="20" t="s">
        <v>160</v>
      </c>
      <c r="B75" s="23" t="s">
        <v>105</v>
      </c>
      <c r="C75" s="22" t="s">
        <v>16</v>
      </c>
      <c r="D75" s="17"/>
      <c r="E75" s="17"/>
      <c r="F75" s="47">
        <v>3083.3</v>
      </c>
      <c r="G75" s="42">
        <v>722.8</v>
      </c>
      <c r="H75" s="42">
        <v>652.8</v>
      </c>
      <c r="I75" s="42">
        <v>64.5</v>
      </c>
      <c r="J75" s="42">
        <v>415.2</v>
      </c>
      <c r="K75" s="43">
        <f>SUM(J75/F75*100)</f>
        <v>13.466091525313786</v>
      </c>
      <c r="L75" s="42">
        <v>3290.3</v>
      </c>
      <c r="M75" s="43">
        <f>SUM(L75/H75*100)</f>
        <v>504.0287990196079</v>
      </c>
      <c r="N75" s="42">
        <v>3290.3</v>
      </c>
      <c r="O75" s="45">
        <f>SUM(N75/J75*100)</f>
        <v>792.4614643545281</v>
      </c>
    </row>
    <row r="76" spans="1:15" ht="27" customHeight="1">
      <c r="A76" s="20" t="s">
        <v>161</v>
      </c>
      <c r="B76" s="23" t="s">
        <v>47</v>
      </c>
      <c r="C76" s="22" t="s">
        <v>16</v>
      </c>
      <c r="D76" s="17"/>
      <c r="E76" s="17"/>
      <c r="F76" s="47">
        <v>52582.2</v>
      </c>
      <c r="G76" s="42">
        <v>91.1</v>
      </c>
      <c r="H76" s="42">
        <v>44008.1</v>
      </c>
      <c r="I76" s="42">
        <v>92.2</v>
      </c>
      <c r="J76" s="41">
        <v>48834.7</v>
      </c>
      <c r="K76" s="43">
        <f>SUM(J76/F76*100)</f>
        <v>92.87306350818338</v>
      </c>
      <c r="L76" s="42">
        <v>47961.5</v>
      </c>
      <c r="M76" s="43">
        <f>SUM(L76/H76*100)</f>
        <v>108.9833462476226</v>
      </c>
      <c r="N76" s="42">
        <v>47961.5</v>
      </c>
      <c r="O76" s="45">
        <f>SUM(N76/J76*100)</f>
        <v>98.21192717473437</v>
      </c>
    </row>
    <row r="77" spans="1:15" ht="28.5" customHeight="1">
      <c r="A77" s="20" t="s">
        <v>162</v>
      </c>
      <c r="B77" s="23" t="s">
        <v>105</v>
      </c>
      <c r="C77" s="22" t="s">
        <v>16</v>
      </c>
      <c r="D77" s="17"/>
      <c r="E77" s="17"/>
      <c r="F77" s="41">
        <v>18357</v>
      </c>
      <c r="G77" s="42">
        <v>71.4</v>
      </c>
      <c r="H77" s="42">
        <v>11997.4</v>
      </c>
      <c r="I77" s="42">
        <v>98.8</v>
      </c>
      <c r="J77" s="41">
        <v>16742</v>
      </c>
      <c r="K77" s="43">
        <f>SUM(J77/F77*100)</f>
        <v>91.20226616549544</v>
      </c>
      <c r="L77" s="42">
        <v>18483.6</v>
      </c>
      <c r="M77" s="43">
        <f>SUM(L77/H77*100)</f>
        <v>154.06338039908647</v>
      </c>
      <c r="N77" s="42">
        <v>18483.6</v>
      </c>
      <c r="O77" s="45">
        <f>SUM(N77/J77*100)</f>
        <v>110.4025803368773</v>
      </c>
    </row>
    <row r="78" spans="1:15" ht="21.75" customHeight="1">
      <c r="A78" s="16" t="s">
        <v>163</v>
      </c>
      <c r="B78" s="96" t="s">
        <v>236</v>
      </c>
      <c r="C78" s="9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9"/>
      <c r="O78" s="19"/>
    </row>
    <row r="79" spans="1:15" ht="25.5" customHeight="1">
      <c r="A79" s="20" t="s">
        <v>164</v>
      </c>
      <c r="B79" s="23" t="s">
        <v>51</v>
      </c>
      <c r="C79" s="22" t="s">
        <v>30</v>
      </c>
      <c r="D79" s="17"/>
      <c r="E79" s="17"/>
      <c r="F79" s="42">
        <v>2.7</v>
      </c>
      <c r="G79" s="42">
        <v>71.1</v>
      </c>
      <c r="H79" s="42">
        <v>41.2</v>
      </c>
      <c r="I79" s="42">
        <v>174.6</v>
      </c>
      <c r="J79" s="43">
        <v>2.1</v>
      </c>
      <c r="K79" s="42">
        <v>77.8</v>
      </c>
      <c r="L79" s="42">
        <v>37.4</v>
      </c>
      <c r="M79" s="43">
        <f>SUM(L79/H79*100)</f>
        <v>90.7766990291262</v>
      </c>
      <c r="N79" s="45">
        <v>10.9</v>
      </c>
      <c r="O79" s="45">
        <f>SUM(N79/J79*100)</f>
        <v>519.047619047619</v>
      </c>
    </row>
    <row r="80" spans="1:15" ht="25.5" customHeight="1">
      <c r="A80" s="20" t="s">
        <v>165</v>
      </c>
      <c r="B80" s="23" t="s">
        <v>31</v>
      </c>
      <c r="C80" s="22" t="s">
        <v>32</v>
      </c>
      <c r="D80" s="17"/>
      <c r="E80" s="17"/>
      <c r="F80" s="42"/>
      <c r="G80" s="42"/>
      <c r="H80" s="42"/>
      <c r="I80" s="42"/>
      <c r="J80" s="42"/>
      <c r="K80" s="42"/>
      <c r="L80" s="42"/>
      <c r="M80" s="42"/>
      <c r="N80" s="44"/>
      <c r="O80" s="44"/>
    </row>
    <row r="81" spans="1:15" ht="21.75" customHeight="1">
      <c r="A81" s="20" t="s">
        <v>166</v>
      </c>
      <c r="B81" s="23" t="s">
        <v>33</v>
      </c>
      <c r="C81" s="22" t="s">
        <v>34</v>
      </c>
      <c r="D81" s="17"/>
      <c r="E81" s="17"/>
      <c r="F81" s="42"/>
      <c r="G81" s="42"/>
      <c r="H81" s="42">
        <v>140</v>
      </c>
      <c r="I81" s="42"/>
      <c r="J81" s="42"/>
      <c r="K81" s="42"/>
      <c r="L81" s="42"/>
      <c r="M81" s="42"/>
      <c r="N81" s="44"/>
      <c r="O81" s="44"/>
    </row>
    <row r="82" spans="1:15" ht="23.25" customHeight="1">
      <c r="A82" s="20" t="s">
        <v>167</v>
      </c>
      <c r="B82" s="23" t="s">
        <v>35</v>
      </c>
      <c r="C82" s="22" t="s">
        <v>36</v>
      </c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9"/>
      <c r="O82" s="19"/>
    </row>
    <row r="83" spans="1:15" ht="27" customHeight="1">
      <c r="A83" s="20" t="s">
        <v>168</v>
      </c>
      <c r="B83" s="23" t="s">
        <v>37</v>
      </c>
      <c r="C83" s="22" t="s">
        <v>38</v>
      </c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9"/>
      <c r="O83" s="19"/>
    </row>
    <row r="84" spans="1:15" ht="24.75" customHeight="1">
      <c r="A84" s="16" t="s">
        <v>169</v>
      </c>
      <c r="B84" s="96" t="s">
        <v>74</v>
      </c>
      <c r="C84" s="9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9"/>
      <c r="O84" s="19"/>
    </row>
    <row r="85" spans="1:15" ht="59.25" customHeight="1">
      <c r="A85" s="20" t="s">
        <v>170</v>
      </c>
      <c r="B85" s="29" t="s">
        <v>85</v>
      </c>
      <c r="C85" s="22" t="s">
        <v>52</v>
      </c>
      <c r="D85" s="17"/>
      <c r="E85" s="17"/>
      <c r="F85" s="50">
        <v>8</v>
      </c>
      <c r="G85" s="50">
        <v>114.3</v>
      </c>
      <c r="H85" s="50">
        <v>8</v>
      </c>
      <c r="I85" s="50">
        <v>114.3</v>
      </c>
      <c r="J85" s="50">
        <v>9</v>
      </c>
      <c r="K85" s="51">
        <f>SUM(J85/F85*100)</f>
        <v>112.5</v>
      </c>
      <c r="L85" s="50">
        <v>10</v>
      </c>
      <c r="M85" s="51">
        <f>SUM(L85/H85*100)</f>
        <v>125</v>
      </c>
      <c r="N85" s="48">
        <v>10</v>
      </c>
      <c r="O85" s="49">
        <f>N85/J85*100</f>
        <v>111.11111111111111</v>
      </c>
    </row>
    <row r="86" spans="1:15" ht="45.75" customHeight="1">
      <c r="A86" s="20" t="s">
        <v>171</v>
      </c>
      <c r="B86" s="31" t="s">
        <v>86</v>
      </c>
      <c r="C86" s="22" t="s">
        <v>52</v>
      </c>
      <c r="D86" s="17"/>
      <c r="E86" s="17"/>
      <c r="F86" s="50">
        <v>5</v>
      </c>
      <c r="G86" s="51">
        <v>125</v>
      </c>
      <c r="H86" s="50">
        <v>5</v>
      </c>
      <c r="I86" s="51">
        <v>125</v>
      </c>
      <c r="J86" s="50">
        <v>5</v>
      </c>
      <c r="K86" s="51">
        <f aca="true" t="shared" si="2" ref="K86:K96">SUM(J86/F86*100)</f>
        <v>100</v>
      </c>
      <c r="L86" s="50">
        <v>5</v>
      </c>
      <c r="M86" s="51">
        <f aca="true" t="shared" si="3" ref="M86:M96">SUM(L86/H86*100)</f>
        <v>100</v>
      </c>
      <c r="N86" s="48">
        <v>5</v>
      </c>
      <c r="O86" s="49">
        <f aca="true" t="shared" si="4" ref="O86:O96">N86/J86*100</f>
        <v>100</v>
      </c>
    </row>
    <row r="87" spans="1:15" ht="52.5" customHeight="1">
      <c r="A87" s="20" t="s">
        <v>172</v>
      </c>
      <c r="B87" s="32" t="s">
        <v>88</v>
      </c>
      <c r="C87" s="22" t="s">
        <v>52</v>
      </c>
      <c r="D87" s="17"/>
      <c r="E87" s="17"/>
      <c r="F87" s="50">
        <v>4</v>
      </c>
      <c r="G87" s="50">
        <v>133.3</v>
      </c>
      <c r="H87" s="50">
        <v>4</v>
      </c>
      <c r="I87" s="50">
        <v>133.3</v>
      </c>
      <c r="J87" s="50">
        <v>4</v>
      </c>
      <c r="K87" s="51">
        <f t="shared" si="2"/>
        <v>100</v>
      </c>
      <c r="L87" s="50">
        <v>4</v>
      </c>
      <c r="M87" s="51">
        <f t="shared" si="3"/>
        <v>100</v>
      </c>
      <c r="N87" s="48">
        <v>5</v>
      </c>
      <c r="O87" s="49">
        <f t="shared" si="4"/>
        <v>125</v>
      </c>
    </row>
    <row r="88" spans="1:15" ht="51" customHeight="1">
      <c r="A88" s="20" t="s">
        <v>173</v>
      </c>
      <c r="B88" s="33" t="s">
        <v>87</v>
      </c>
      <c r="C88" s="22" t="s">
        <v>52</v>
      </c>
      <c r="D88" s="17"/>
      <c r="E88" s="17"/>
      <c r="F88" s="50">
        <v>3</v>
      </c>
      <c r="G88" s="51">
        <v>100</v>
      </c>
      <c r="H88" s="50">
        <v>3</v>
      </c>
      <c r="I88" s="50">
        <v>100</v>
      </c>
      <c r="J88" s="50">
        <v>4</v>
      </c>
      <c r="K88" s="51">
        <f t="shared" si="2"/>
        <v>133.33333333333331</v>
      </c>
      <c r="L88" s="50">
        <v>5</v>
      </c>
      <c r="M88" s="51">
        <f t="shared" si="3"/>
        <v>166.66666666666669</v>
      </c>
      <c r="N88" s="48">
        <v>5</v>
      </c>
      <c r="O88" s="49">
        <f t="shared" si="4"/>
        <v>125</v>
      </c>
    </row>
    <row r="89" spans="1:15" ht="54" customHeight="1">
      <c r="A89" s="20" t="s">
        <v>174</v>
      </c>
      <c r="B89" s="32" t="s">
        <v>88</v>
      </c>
      <c r="C89" s="22" t="s">
        <v>52</v>
      </c>
      <c r="D89" s="17"/>
      <c r="E89" s="17"/>
      <c r="F89" s="50">
        <v>3</v>
      </c>
      <c r="G89" s="51">
        <v>100</v>
      </c>
      <c r="H89" s="50">
        <v>3</v>
      </c>
      <c r="I89" s="50">
        <v>100</v>
      </c>
      <c r="J89" s="50">
        <v>3</v>
      </c>
      <c r="K89" s="51">
        <f t="shared" si="2"/>
        <v>100</v>
      </c>
      <c r="L89" s="50">
        <v>4</v>
      </c>
      <c r="M89" s="51">
        <f t="shared" si="3"/>
        <v>133.33333333333331</v>
      </c>
      <c r="N89" s="48">
        <v>4</v>
      </c>
      <c r="O89" s="49">
        <f t="shared" si="4"/>
        <v>133.33333333333331</v>
      </c>
    </row>
    <row r="90" spans="1:15" ht="53.25" customHeight="1">
      <c r="A90" s="20" t="s">
        <v>175</v>
      </c>
      <c r="B90" s="23" t="s">
        <v>53</v>
      </c>
      <c r="C90" s="22" t="s">
        <v>7</v>
      </c>
      <c r="D90" s="17"/>
      <c r="E90" s="17" t="s">
        <v>91</v>
      </c>
      <c r="F90" s="50">
        <v>100</v>
      </c>
      <c r="G90" s="50"/>
      <c r="H90" s="50">
        <v>100</v>
      </c>
      <c r="I90" s="50"/>
      <c r="J90" s="50">
        <v>100</v>
      </c>
      <c r="K90" s="51"/>
      <c r="L90" s="50">
        <v>100</v>
      </c>
      <c r="M90" s="51"/>
      <c r="N90" s="48">
        <v>100</v>
      </c>
      <c r="O90" s="49"/>
    </row>
    <row r="91" spans="1:15" ht="33" customHeight="1">
      <c r="A91" s="20" t="s">
        <v>176</v>
      </c>
      <c r="B91" s="23" t="s">
        <v>54</v>
      </c>
      <c r="C91" s="22" t="s">
        <v>3</v>
      </c>
      <c r="D91" s="17"/>
      <c r="E91" s="17"/>
      <c r="F91" s="51">
        <v>307.5</v>
      </c>
      <c r="G91" s="50">
        <v>89.9</v>
      </c>
      <c r="H91" s="50">
        <v>336.7</v>
      </c>
      <c r="I91" s="50">
        <v>108.4</v>
      </c>
      <c r="J91" s="50">
        <v>474.8</v>
      </c>
      <c r="K91" s="51">
        <f t="shared" si="2"/>
        <v>154.40650406504065</v>
      </c>
      <c r="L91" s="50">
        <v>467.3</v>
      </c>
      <c r="M91" s="51">
        <f t="shared" si="3"/>
        <v>138.7882387882388</v>
      </c>
      <c r="N91" s="77">
        <v>400</v>
      </c>
      <c r="O91" s="49">
        <f t="shared" si="4"/>
        <v>84.24599831508003</v>
      </c>
    </row>
    <row r="92" spans="1:15" ht="50.25" customHeight="1">
      <c r="A92" s="20" t="s">
        <v>177</v>
      </c>
      <c r="B92" s="23" t="s">
        <v>55</v>
      </c>
      <c r="C92" s="22" t="s">
        <v>7</v>
      </c>
      <c r="D92" s="17"/>
      <c r="E92" s="17" t="s">
        <v>91</v>
      </c>
      <c r="F92" s="50">
        <v>42.6</v>
      </c>
      <c r="G92" s="50"/>
      <c r="H92" s="50">
        <v>54.1</v>
      </c>
      <c r="I92" s="50"/>
      <c r="J92" s="50">
        <v>42.2</v>
      </c>
      <c r="K92" s="51"/>
      <c r="L92" s="50">
        <v>37.7</v>
      </c>
      <c r="M92" s="51"/>
      <c r="N92" s="48">
        <v>34.8</v>
      </c>
      <c r="O92" s="49"/>
    </row>
    <row r="93" spans="1:15" ht="75.75" customHeight="1">
      <c r="A93" s="20" t="s">
        <v>178</v>
      </c>
      <c r="B93" s="34" t="s">
        <v>68</v>
      </c>
      <c r="C93" s="22" t="s">
        <v>3</v>
      </c>
      <c r="D93" s="17"/>
      <c r="E93" s="17"/>
      <c r="F93" s="50">
        <v>6.3</v>
      </c>
      <c r="G93" s="50">
        <v>98.1</v>
      </c>
      <c r="H93" s="50">
        <v>26.6</v>
      </c>
      <c r="I93" s="50">
        <v>103.1</v>
      </c>
      <c r="J93" s="50">
        <v>4.5</v>
      </c>
      <c r="K93" s="51">
        <f t="shared" si="2"/>
        <v>71.42857142857143</v>
      </c>
      <c r="L93" s="50">
        <v>22.73</v>
      </c>
      <c r="M93" s="51">
        <f t="shared" si="3"/>
        <v>85.45112781954887</v>
      </c>
      <c r="N93" s="48">
        <v>4.5</v>
      </c>
      <c r="O93" s="49">
        <f t="shared" si="4"/>
        <v>100</v>
      </c>
    </row>
    <row r="94" spans="1:15" ht="75.75" customHeight="1">
      <c r="A94" s="20" t="s">
        <v>179</v>
      </c>
      <c r="B94" s="35" t="s">
        <v>94</v>
      </c>
      <c r="C94" s="30" t="s">
        <v>7</v>
      </c>
      <c r="D94" s="17"/>
      <c r="E94" s="17"/>
      <c r="F94" s="50">
        <v>100</v>
      </c>
      <c r="G94" s="50"/>
      <c r="H94" s="50">
        <v>99.9</v>
      </c>
      <c r="I94" s="50"/>
      <c r="J94" s="50">
        <v>100</v>
      </c>
      <c r="K94" s="51"/>
      <c r="L94" s="50">
        <v>100</v>
      </c>
      <c r="M94" s="51"/>
      <c r="N94" s="48">
        <v>100</v>
      </c>
      <c r="O94" s="49"/>
    </row>
    <row r="95" spans="1:15" ht="102.75" customHeight="1">
      <c r="A95" s="20" t="s">
        <v>180</v>
      </c>
      <c r="B95" s="35" t="s">
        <v>102</v>
      </c>
      <c r="C95" s="30" t="s">
        <v>52</v>
      </c>
      <c r="D95" s="17"/>
      <c r="E95" s="17"/>
      <c r="F95" s="50">
        <v>705</v>
      </c>
      <c r="G95" s="50">
        <v>116.3</v>
      </c>
      <c r="H95" s="50">
        <v>960</v>
      </c>
      <c r="I95" s="50">
        <v>104.2</v>
      </c>
      <c r="J95" s="50">
        <v>776</v>
      </c>
      <c r="K95" s="51">
        <f t="shared" si="2"/>
        <v>110.0709219858156</v>
      </c>
      <c r="L95" s="50">
        <v>908</v>
      </c>
      <c r="M95" s="51">
        <f t="shared" si="3"/>
        <v>94.58333333333333</v>
      </c>
      <c r="N95" s="48">
        <v>886</v>
      </c>
      <c r="O95" s="49">
        <f t="shared" si="4"/>
        <v>114.17525773195875</v>
      </c>
    </row>
    <row r="96" spans="1:15" ht="99" customHeight="1">
      <c r="A96" s="20" t="s">
        <v>181</v>
      </c>
      <c r="B96" s="35" t="s">
        <v>103</v>
      </c>
      <c r="C96" s="30" t="s">
        <v>84</v>
      </c>
      <c r="D96" s="17"/>
      <c r="E96" s="17"/>
      <c r="F96" s="50">
        <v>1564</v>
      </c>
      <c r="G96" s="50">
        <v>101.9</v>
      </c>
      <c r="H96" s="50">
        <v>1544</v>
      </c>
      <c r="I96" s="50">
        <v>100.7</v>
      </c>
      <c r="J96" s="50">
        <v>1750</v>
      </c>
      <c r="K96" s="51">
        <f t="shared" si="2"/>
        <v>111.8925831202046</v>
      </c>
      <c r="L96" s="50">
        <v>1213</v>
      </c>
      <c r="M96" s="51">
        <f t="shared" si="3"/>
        <v>78.56217616580311</v>
      </c>
      <c r="N96" s="48">
        <v>1213</v>
      </c>
      <c r="O96" s="49">
        <f t="shared" si="4"/>
        <v>69.31428571428572</v>
      </c>
    </row>
    <row r="97" spans="1:15" s="5" customFormat="1" ht="177" customHeight="1">
      <c r="A97" s="20" t="s">
        <v>182</v>
      </c>
      <c r="B97" s="29" t="s">
        <v>95</v>
      </c>
      <c r="C97" s="30" t="s">
        <v>7</v>
      </c>
      <c r="D97" s="36"/>
      <c r="E97" s="36"/>
      <c r="F97" s="52">
        <v>84.9</v>
      </c>
      <c r="G97" s="52"/>
      <c r="H97" s="52">
        <v>84.9</v>
      </c>
      <c r="I97" s="52"/>
      <c r="J97" s="52">
        <v>84.9</v>
      </c>
      <c r="K97" s="52"/>
      <c r="L97" s="52">
        <v>85.6</v>
      </c>
      <c r="M97" s="52"/>
      <c r="N97" s="52">
        <v>85.6</v>
      </c>
      <c r="O97" s="57"/>
    </row>
    <row r="98" spans="1:15" s="5" customFormat="1" ht="53.25" customHeight="1">
      <c r="A98" s="20" t="s">
        <v>183</v>
      </c>
      <c r="B98" s="23" t="s">
        <v>96</v>
      </c>
      <c r="C98" s="22" t="s">
        <v>7</v>
      </c>
      <c r="D98" s="36"/>
      <c r="E98" s="36"/>
      <c r="F98" s="52">
        <v>100</v>
      </c>
      <c r="G98" s="52"/>
      <c r="H98" s="53">
        <v>100</v>
      </c>
      <c r="I98" s="52"/>
      <c r="J98" s="53">
        <v>100</v>
      </c>
      <c r="K98" s="52"/>
      <c r="L98" s="53">
        <v>100</v>
      </c>
      <c r="M98" s="52"/>
      <c r="N98" s="53">
        <v>100</v>
      </c>
      <c r="O98" s="57"/>
    </row>
    <row r="99" spans="1:15" s="5" customFormat="1" ht="51.75" customHeight="1">
      <c r="A99" s="20" t="s">
        <v>184</v>
      </c>
      <c r="B99" s="23" t="s">
        <v>97</v>
      </c>
      <c r="C99" s="22" t="s">
        <v>7</v>
      </c>
      <c r="D99" s="36"/>
      <c r="E99" s="36"/>
      <c r="F99" s="52">
        <v>90.8</v>
      </c>
      <c r="G99" s="52"/>
      <c r="H99" s="53">
        <v>91</v>
      </c>
      <c r="I99" s="52"/>
      <c r="J99" s="53">
        <v>91</v>
      </c>
      <c r="K99" s="52"/>
      <c r="L99" s="52">
        <v>91.9</v>
      </c>
      <c r="M99" s="52"/>
      <c r="N99" s="52">
        <v>91.9</v>
      </c>
      <c r="O99" s="57"/>
    </row>
    <row r="100" spans="1:15" s="5" customFormat="1" ht="51" customHeight="1">
      <c r="A100" s="20" t="s">
        <v>185</v>
      </c>
      <c r="B100" s="23" t="s">
        <v>98</v>
      </c>
      <c r="C100" s="22" t="s">
        <v>7</v>
      </c>
      <c r="D100" s="36"/>
      <c r="E100" s="36"/>
      <c r="F100" s="52">
        <v>97.4</v>
      </c>
      <c r="G100" s="52"/>
      <c r="H100" s="52">
        <v>97.4</v>
      </c>
      <c r="I100" s="52"/>
      <c r="J100" s="52">
        <v>97.4</v>
      </c>
      <c r="K100" s="52"/>
      <c r="L100" s="52">
        <v>97.5</v>
      </c>
      <c r="M100" s="52"/>
      <c r="N100" s="52">
        <v>97.5</v>
      </c>
      <c r="O100" s="57"/>
    </row>
    <row r="101" spans="1:15" s="5" customFormat="1" ht="50.25" customHeight="1">
      <c r="A101" s="20" t="s">
        <v>186</v>
      </c>
      <c r="B101" s="23" t="s">
        <v>99</v>
      </c>
      <c r="C101" s="22" t="s">
        <v>7</v>
      </c>
      <c r="D101" s="36"/>
      <c r="E101" s="36"/>
      <c r="F101" s="52">
        <v>83.5</v>
      </c>
      <c r="G101" s="52"/>
      <c r="H101" s="52">
        <v>84</v>
      </c>
      <c r="I101" s="52"/>
      <c r="J101" s="52">
        <v>84</v>
      </c>
      <c r="K101" s="52"/>
      <c r="L101" s="52">
        <v>84.5</v>
      </c>
      <c r="M101" s="52"/>
      <c r="N101" s="52">
        <v>84.5</v>
      </c>
      <c r="O101" s="57"/>
    </row>
    <row r="102" spans="1:15" s="5" customFormat="1" ht="53.25" customHeight="1">
      <c r="A102" s="20" t="s">
        <v>187</v>
      </c>
      <c r="B102" s="23" t="s">
        <v>100</v>
      </c>
      <c r="C102" s="22" t="s">
        <v>7</v>
      </c>
      <c r="D102" s="36"/>
      <c r="E102" s="36"/>
      <c r="F102" s="52">
        <v>98.2</v>
      </c>
      <c r="G102" s="52"/>
      <c r="H102" s="52">
        <v>98.2</v>
      </c>
      <c r="I102" s="52"/>
      <c r="J102" s="52">
        <v>98.2</v>
      </c>
      <c r="K102" s="52"/>
      <c r="L102" s="52">
        <v>98.1</v>
      </c>
      <c r="M102" s="52"/>
      <c r="N102" s="52">
        <v>98.1</v>
      </c>
      <c r="O102" s="57"/>
    </row>
    <row r="103" spans="1:15" s="5" customFormat="1" ht="54.75" customHeight="1">
      <c r="A103" s="20" t="s">
        <v>188</v>
      </c>
      <c r="B103" s="23" t="s">
        <v>104</v>
      </c>
      <c r="C103" s="22" t="s">
        <v>7</v>
      </c>
      <c r="D103" s="36"/>
      <c r="E103" s="36"/>
      <c r="F103" s="52">
        <v>84.9</v>
      </c>
      <c r="G103" s="52"/>
      <c r="H103" s="52">
        <v>85.2</v>
      </c>
      <c r="I103" s="52"/>
      <c r="J103" s="52">
        <v>85.2</v>
      </c>
      <c r="K103" s="52"/>
      <c r="L103" s="52">
        <v>85.6</v>
      </c>
      <c r="M103" s="52"/>
      <c r="N103" s="52">
        <v>85.6</v>
      </c>
      <c r="O103" s="57"/>
    </row>
    <row r="104" spans="1:15" s="5" customFormat="1" ht="53.25" customHeight="1">
      <c r="A104" s="20" t="s">
        <v>189</v>
      </c>
      <c r="B104" s="23" t="s">
        <v>101</v>
      </c>
      <c r="C104" s="22" t="s">
        <v>7</v>
      </c>
      <c r="D104" s="36"/>
      <c r="E104" s="36"/>
      <c r="F104" s="52">
        <v>1.9</v>
      </c>
      <c r="G104" s="52"/>
      <c r="H104" s="53">
        <v>1.87</v>
      </c>
      <c r="I104" s="52"/>
      <c r="J104" s="53">
        <v>1.87</v>
      </c>
      <c r="K104" s="52"/>
      <c r="L104" s="53">
        <v>2</v>
      </c>
      <c r="M104" s="52"/>
      <c r="N104" s="53">
        <v>2</v>
      </c>
      <c r="O104" s="57"/>
    </row>
    <row r="105" spans="1:15" ht="28.5" customHeight="1">
      <c r="A105" s="16" t="s">
        <v>190</v>
      </c>
      <c r="B105" s="96" t="s">
        <v>39</v>
      </c>
      <c r="C105" s="97"/>
      <c r="D105" s="17"/>
      <c r="E105" s="17"/>
      <c r="F105" s="50"/>
      <c r="G105" s="50"/>
      <c r="H105" s="50"/>
      <c r="I105" s="50"/>
      <c r="J105" s="50"/>
      <c r="K105" s="50"/>
      <c r="L105" s="50"/>
      <c r="M105" s="50"/>
      <c r="N105" s="48"/>
      <c r="O105" s="48"/>
    </row>
    <row r="106" spans="1:15" ht="101.25" customHeight="1">
      <c r="A106" s="20" t="s">
        <v>191</v>
      </c>
      <c r="B106" s="27" t="s">
        <v>233</v>
      </c>
      <c r="C106" s="22" t="s">
        <v>40</v>
      </c>
      <c r="D106" s="17"/>
      <c r="E106" s="17"/>
      <c r="F106" s="48">
        <v>55607.3</v>
      </c>
      <c r="G106" s="49">
        <v>106.96426785260873</v>
      </c>
      <c r="H106" s="50">
        <v>67935.6</v>
      </c>
      <c r="I106" s="51">
        <v>112.8395246281486</v>
      </c>
      <c r="J106" s="48">
        <v>59780</v>
      </c>
      <c r="K106" s="49">
        <v>107.50387089464873</v>
      </c>
      <c r="L106" s="52">
        <v>72375.3</v>
      </c>
      <c r="M106" s="53">
        <v>106.53515976895767</v>
      </c>
      <c r="N106" s="54">
        <v>66152.3</v>
      </c>
      <c r="O106" s="55">
        <v>110.65958514553363</v>
      </c>
    </row>
    <row r="107" spans="1:15" ht="49.5" customHeight="1">
      <c r="A107" s="20" t="s">
        <v>192</v>
      </c>
      <c r="B107" s="27" t="s">
        <v>232</v>
      </c>
      <c r="C107" s="22" t="s">
        <v>40</v>
      </c>
      <c r="D107" s="17"/>
      <c r="E107" s="17"/>
      <c r="F107" s="48">
        <v>42670</v>
      </c>
      <c r="G107" s="49">
        <v>108.01765950768045</v>
      </c>
      <c r="H107" s="50">
        <v>45765</v>
      </c>
      <c r="I107" s="51">
        <v>110.25054203806313</v>
      </c>
      <c r="J107" s="48">
        <v>45630</v>
      </c>
      <c r="K107" s="49">
        <v>106.93695805015233</v>
      </c>
      <c r="L107" s="52">
        <v>48520</v>
      </c>
      <c r="M107" s="53">
        <v>106.01988419097563</v>
      </c>
      <c r="N107" s="56">
        <v>47760.1</v>
      </c>
      <c r="O107" s="55">
        <v>104.66820074512381</v>
      </c>
    </row>
    <row r="108" spans="1:15" ht="52.5" customHeight="1">
      <c r="A108" s="20" t="s">
        <v>193</v>
      </c>
      <c r="B108" s="23" t="s">
        <v>41</v>
      </c>
      <c r="C108" s="22" t="s">
        <v>40</v>
      </c>
      <c r="D108" s="17"/>
      <c r="E108" s="17"/>
      <c r="F108" s="51">
        <v>50794</v>
      </c>
      <c r="G108" s="51">
        <v>116.5</v>
      </c>
      <c r="H108" s="51">
        <v>214691</v>
      </c>
      <c r="I108" s="51">
        <v>109.5</v>
      </c>
      <c r="J108" s="51">
        <v>53183</v>
      </c>
      <c r="K108" s="51">
        <v>104.7</v>
      </c>
      <c r="L108" s="51">
        <v>227009</v>
      </c>
      <c r="M108" s="51">
        <v>105.8</v>
      </c>
      <c r="N108" s="49">
        <v>60847</v>
      </c>
      <c r="O108" s="49">
        <v>114.5</v>
      </c>
    </row>
    <row r="109" spans="1:15" ht="50.25" customHeight="1">
      <c r="A109" s="20" t="s">
        <v>194</v>
      </c>
      <c r="B109" s="23" t="s">
        <v>48</v>
      </c>
      <c r="C109" s="22" t="s">
        <v>7</v>
      </c>
      <c r="D109" s="17"/>
      <c r="E109" s="17" t="s">
        <v>91</v>
      </c>
      <c r="F109" s="52">
        <v>102</v>
      </c>
      <c r="G109" s="53"/>
      <c r="H109" s="52">
        <v>103.7</v>
      </c>
      <c r="I109" s="53"/>
      <c r="J109" s="57">
        <v>101.1</v>
      </c>
      <c r="K109" s="53"/>
      <c r="L109" s="52">
        <v>99.9</v>
      </c>
      <c r="M109" s="53"/>
      <c r="N109" s="58">
        <v>92.8</v>
      </c>
      <c r="O109" s="54"/>
    </row>
    <row r="110" spans="1:15" ht="54" customHeight="1">
      <c r="A110" s="20" t="s">
        <v>195</v>
      </c>
      <c r="B110" s="23" t="s">
        <v>42</v>
      </c>
      <c r="C110" s="22" t="s">
        <v>40</v>
      </c>
      <c r="D110" s="17"/>
      <c r="E110" s="17"/>
      <c r="F110" s="52">
        <v>15792.5</v>
      </c>
      <c r="G110" s="53">
        <v>108.65900646759323</v>
      </c>
      <c r="H110" s="52">
        <v>15911.3</v>
      </c>
      <c r="I110" s="53">
        <v>110.08689996817358</v>
      </c>
      <c r="J110" s="59">
        <v>17130.9</v>
      </c>
      <c r="K110" s="53">
        <v>108.47490897577966</v>
      </c>
      <c r="L110" s="52">
        <v>17145.4</v>
      </c>
      <c r="M110" s="53">
        <v>107.75612300691964</v>
      </c>
      <c r="N110" s="58">
        <v>18546.9</v>
      </c>
      <c r="O110" s="54">
        <v>108.26576537134652</v>
      </c>
    </row>
    <row r="111" spans="1:15" ht="54" customHeight="1">
      <c r="A111" s="20" t="s">
        <v>196</v>
      </c>
      <c r="B111" s="23" t="s">
        <v>43</v>
      </c>
      <c r="C111" s="22" t="s">
        <v>7</v>
      </c>
      <c r="D111" s="17"/>
      <c r="E111" s="17" t="s">
        <v>91</v>
      </c>
      <c r="F111" s="52">
        <v>192.6</v>
      </c>
      <c r="G111" s="53"/>
      <c r="H111" s="52">
        <v>194.1</v>
      </c>
      <c r="I111" s="53"/>
      <c r="J111" s="57">
        <v>194.4</v>
      </c>
      <c r="K111" s="53"/>
      <c r="L111" s="52">
        <v>190.8</v>
      </c>
      <c r="M111" s="53"/>
      <c r="N111" s="58">
        <v>193.9</v>
      </c>
      <c r="O111" s="57"/>
    </row>
    <row r="112" spans="1:15" ht="30.75" customHeight="1">
      <c r="A112" s="20" t="s">
        <v>197</v>
      </c>
      <c r="B112" s="27" t="s">
        <v>231</v>
      </c>
      <c r="C112" s="22" t="s">
        <v>44</v>
      </c>
      <c r="D112" s="17"/>
      <c r="E112" s="17"/>
      <c r="F112" s="51">
        <v>32.8</v>
      </c>
      <c r="G112" s="51">
        <v>122.8</v>
      </c>
      <c r="H112" s="51">
        <v>141.8</v>
      </c>
      <c r="I112" s="51">
        <v>104.2</v>
      </c>
      <c r="J112" s="51">
        <v>33.3</v>
      </c>
      <c r="K112" s="51">
        <v>101.7</v>
      </c>
      <c r="L112" s="51">
        <v>146.7</v>
      </c>
      <c r="M112" s="51">
        <v>103.4</v>
      </c>
      <c r="N112" s="60">
        <v>36.8</v>
      </c>
      <c r="O112" s="60">
        <v>110.3</v>
      </c>
    </row>
    <row r="113" spans="1:15" ht="29.25" customHeight="1">
      <c r="A113" s="20" t="s">
        <v>198</v>
      </c>
      <c r="B113" s="23" t="s">
        <v>80</v>
      </c>
      <c r="C113" s="22" t="s">
        <v>44</v>
      </c>
      <c r="D113" s="17"/>
      <c r="E113" s="17"/>
      <c r="F113" s="51">
        <v>13.7</v>
      </c>
      <c r="G113" s="51">
        <v>103.8</v>
      </c>
      <c r="H113" s="51">
        <v>59.6</v>
      </c>
      <c r="I113" s="51">
        <v>109</v>
      </c>
      <c r="J113" s="51">
        <v>14.9</v>
      </c>
      <c r="K113" s="51">
        <v>108.6</v>
      </c>
      <c r="L113" s="51">
        <v>64</v>
      </c>
      <c r="M113" s="51">
        <v>107.5</v>
      </c>
      <c r="N113" s="60">
        <v>18</v>
      </c>
      <c r="O113" s="60">
        <v>120.7</v>
      </c>
    </row>
    <row r="114" spans="1:15" ht="55.5" customHeight="1">
      <c r="A114" s="20" t="s">
        <v>199</v>
      </c>
      <c r="B114" s="27" t="s">
        <v>81</v>
      </c>
      <c r="C114" s="28" t="s">
        <v>63</v>
      </c>
      <c r="D114" s="17"/>
      <c r="E114" s="17"/>
      <c r="F114" s="50">
        <v>13.5</v>
      </c>
      <c r="G114" s="50">
        <v>94.4</v>
      </c>
      <c r="H114" s="50">
        <v>14.6</v>
      </c>
      <c r="I114" s="51">
        <v>110.6</v>
      </c>
      <c r="J114" s="50">
        <v>15.1</v>
      </c>
      <c r="K114" s="51">
        <f>SUM(J114/F114*100)</f>
        <v>111.85185185185185</v>
      </c>
      <c r="L114" s="50">
        <v>15.4</v>
      </c>
      <c r="M114" s="51">
        <f>SUM(L114/H114*100)</f>
        <v>105.47945205479452</v>
      </c>
      <c r="N114" s="48">
        <v>16.3</v>
      </c>
      <c r="O114" s="49">
        <f>N114/J114*100</f>
        <v>107.94701986754967</v>
      </c>
    </row>
    <row r="115" spans="1:15" ht="17.25" customHeight="1">
      <c r="A115" s="6"/>
      <c r="B115" s="7"/>
      <c r="C115" s="8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6"/>
      <c r="O115" s="6"/>
    </row>
    <row r="116" spans="1:15" ht="18.75" hidden="1">
      <c r="A116" s="6"/>
      <c r="B116" s="7"/>
      <c r="C116" s="8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6"/>
      <c r="O116" s="6"/>
    </row>
    <row r="117" spans="1:15" ht="22.5">
      <c r="A117" s="6"/>
      <c r="B117" s="10" t="s">
        <v>222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ht="12.75">
      <c r="B118" s="4"/>
    </row>
    <row r="119" ht="12.75">
      <c r="B119" s="1" t="s">
        <v>251</v>
      </c>
    </row>
  </sheetData>
  <sheetProtection/>
  <mergeCells count="16">
    <mergeCell ref="B47:C47"/>
    <mergeCell ref="B19:C19"/>
    <mergeCell ref="B6:C6"/>
    <mergeCell ref="B10:C10"/>
    <mergeCell ref="B44:C44"/>
    <mergeCell ref="B28:C28"/>
    <mergeCell ref="A2:O2"/>
    <mergeCell ref="A3:O3"/>
    <mergeCell ref="B84:C84"/>
    <mergeCell ref="B105:C105"/>
    <mergeCell ref="B50:C50"/>
    <mergeCell ref="B53:C53"/>
    <mergeCell ref="B65:C65"/>
    <mergeCell ref="B56:C56"/>
    <mergeCell ref="B69:C69"/>
    <mergeCell ref="B78:C78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landscape" paperSize="9" scale="40" r:id="rId1"/>
  <rowBreaks count="4" manualBreakCount="4">
    <brk id="27" max="255" man="1"/>
    <brk id="65" max="255" man="1"/>
    <brk id="88" max="16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Пивоварчик Лидия Геннадьевна</cp:lastModifiedBy>
  <cp:lastPrinted>2015-04-23T05:20:59Z</cp:lastPrinted>
  <dcterms:created xsi:type="dcterms:W3CDTF">2007-04-10T02:31:52Z</dcterms:created>
  <dcterms:modified xsi:type="dcterms:W3CDTF">2015-04-23T11:00:19Z</dcterms:modified>
  <cp:category/>
  <cp:version/>
  <cp:contentType/>
  <cp:contentStatus/>
</cp:coreProperties>
</file>